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211"/>
  <workbookPr/>
  <mc:AlternateContent xmlns:mc="http://schemas.openxmlformats.org/markup-compatibility/2006">
    <mc:Choice Requires="x15">
      <x15ac:absPath xmlns:x15ac="http://schemas.microsoft.com/office/spreadsheetml/2010/11/ac" url="/Users/orvin/Downloads/"/>
    </mc:Choice>
  </mc:AlternateContent>
  <bookViews>
    <workbookView xWindow="0" yWindow="2200" windowWidth="19360" windowHeight="17800" tabRatio="838"/>
  </bookViews>
  <sheets>
    <sheet name="МЕНЮ" sheetId="43" r:id="rId1"/>
    <sheet name="ORIMA. Склад" sheetId="42" r:id="rId2"/>
    <sheet name="ORIMA. Заказ" sheetId="38" r:id="rId3"/>
    <sheet name="BORGE" sheetId="44" r:id="rId4"/>
    <sheet name="GRAND LINE" sheetId="45" r:id="rId5"/>
    <sheet name="FARACS" sheetId="46" r:id="rId6"/>
    <sheet name="РУСЬ" sheetId="47" r:id="rId7"/>
  </sheets>
  <definedNames>
    <definedName name="Belarus">1</definedName>
  </definedNames>
  <calcPr calcId="150001" refMode="R1C1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7" i="45" l="1"/>
  <c r="E26" i="45"/>
  <c r="E25" i="45"/>
  <c r="E24" i="45"/>
  <c r="F23" i="45"/>
  <c r="E23" i="45"/>
  <c r="F22" i="45"/>
  <c r="E22" i="45"/>
  <c r="F21" i="45"/>
  <c r="E21" i="45"/>
  <c r="F20" i="45"/>
  <c r="E20" i="45"/>
  <c r="F19" i="45"/>
  <c r="E19" i="45"/>
  <c r="F18" i="45"/>
  <c r="E18" i="45"/>
  <c r="F17" i="45"/>
  <c r="E17" i="45"/>
  <c r="F16" i="45"/>
  <c r="E16" i="45"/>
  <c r="E15" i="45"/>
  <c r="F14" i="45"/>
  <c r="E14" i="45"/>
</calcChain>
</file>

<file path=xl/sharedStrings.xml><?xml version="1.0" encoding="utf-8"?>
<sst xmlns="http://schemas.openxmlformats.org/spreadsheetml/2006/main" count="853" uniqueCount="385">
  <si>
    <t>Наименование</t>
  </si>
  <si>
    <t>шт.</t>
  </si>
  <si>
    <t>-</t>
  </si>
  <si>
    <t>d трубы</t>
  </si>
  <si>
    <t>Кол-во
опор</t>
  </si>
  <si>
    <t>Ед.
изм.</t>
  </si>
  <si>
    <r>
      <t>Окрашенный</t>
    </r>
    <r>
      <rPr>
        <b/>
        <vertAlign val="superscript"/>
        <sz val="10"/>
        <rFont val="Arial Cyr"/>
        <charset val="204"/>
      </rPr>
      <t>1</t>
    </r>
  </si>
  <si>
    <t>Оцинкованный б/цвета (под покраску)</t>
  </si>
  <si>
    <t>Полный
комплект</t>
  </si>
  <si>
    <t>Дополнит. комплект
опор</t>
  </si>
  <si>
    <r>
      <t>СНЕГОЗАДЕРЖАНИЕ</t>
    </r>
    <r>
      <rPr>
        <sz val="10"/>
        <color indexed="62"/>
        <rFont val="Arial Cyr"/>
        <charset val="204"/>
      </rPr>
      <t/>
    </r>
  </si>
  <si>
    <t xml:space="preserve">Снегозадержание на металлочерепицу, гибкую черепицу и профнастил с глубиной профиля до 30 мм </t>
  </si>
  <si>
    <t>25*45 мм</t>
  </si>
  <si>
    <t>4 шт.</t>
  </si>
  <si>
    <t>компл.</t>
  </si>
  <si>
    <t xml:space="preserve">Снегозадержатель трубчатый оцинкованный LE.3 ORIMA L=3 м   </t>
  </si>
  <si>
    <t xml:space="preserve">Снегозадержатель трубчатый оцинкованный СТУ L=3 м   </t>
  </si>
  <si>
    <t>20*40 мм</t>
  </si>
  <si>
    <t xml:space="preserve">Снегозадержатель трубчатый универсальный Grand Line L=3 м </t>
  </si>
  <si>
    <t>21*42 мм</t>
  </si>
  <si>
    <t xml:space="preserve">Снегозадержатель трубчатый неоцинкованный L=3 м   </t>
  </si>
  <si>
    <t>25 мм</t>
  </si>
  <si>
    <t>3 шт.</t>
  </si>
  <si>
    <t xml:space="preserve">Снегозадержатель сетчатый оцинкованный VLE.7 ORIMA L=2,46 м </t>
  </si>
  <si>
    <t>Снегозадержание на фальц</t>
  </si>
  <si>
    <t xml:space="preserve">Снегозадержатель трубчатый оцинкованный LE.2 ORIMA L=3 м  </t>
  </si>
  <si>
    <t xml:space="preserve">Снегозадержатель трубчатый оцинкованный СТФ L=3 м   </t>
  </si>
  <si>
    <t>Снегозадержатель сетчатый оцинкованный VLE.2 ORIMA L=2,46 м</t>
  </si>
  <si>
    <t xml:space="preserve">Снегозадержатель трубчатый Grand Line L=3 м </t>
  </si>
  <si>
    <t xml:space="preserve">Снегозадержатель трубчатый Optima L=3 м </t>
  </si>
  <si>
    <t>Снегозадержание на штучную черепицу</t>
  </si>
  <si>
    <t xml:space="preserve">Снегозадержатель трубчатый оцинкованный LE.8/5 ORIMA L=3 м  </t>
  </si>
  <si>
    <t>5 шт.</t>
  </si>
  <si>
    <t xml:space="preserve">Снегозадержатель трубчатый оцинкованный L=3 м  </t>
  </si>
  <si>
    <t>Снегозадержатель сетчатый оцинкованный VLE.6 ORIMA L=2,46 м</t>
  </si>
  <si>
    <t>Снегозадержание на профнастил с глубиной профиля более 30 мм</t>
  </si>
  <si>
    <t xml:space="preserve">Снегозадержатель трубчатый оцинкованный LE.6 ORIMA L=3 м  </t>
  </si>
  <si>
    <t>Снегозадержатель сетчатый оцинкованный VLE.5 ORIMA L=2,46 м</t>
  </si>
  <si>
    <t>Снегозадержание на композитную черепицу</t>
  </si>
  <si>
    <t xml:space="preserve">Снегозадержатель трубчатый оцинкованный LE.5 ORIMA L=3 м  </t>
  </si>
  <si>
    <t>Дополнительные элементы снегозадержания</t>
  </si>
  <si>
    <t>Сетка дополнительная L=2,46 м</t>
  </si>
  <si>
    <t>Сетка дополнительная L=1,23 м</t>
  </si>
  <si>
    <t>Кронштейн универсальный Grand Line</t>
  </si>
  <si>
    <t>Кронштейн универсальный для фальца Grand Line</t>
  </si>
  <si>
    <t>Кронштейн универсальный Optima</t>
  </si>
  <si>
    <t>МОСТИКИ ПЕРЕХОДНЫЕ И СТУПЕНИ</t>
  </si>
  <si>
    <t>Мостик на металлочерепицу</t>
  </si>
  <si>
    <t>Мостик переходной оцинкованный KS.2 ORIMA L=2,97 м</t>
  </si>
  <si>
    <t>Мостик переходной оцинкованный KS.2 ORIMA L=1,21 м</t>
  </si>
  <si>
    <t>Мостик кровельный Grand Line L=3 м</t>
  </si>
  <si>
    <t>Мостик кровельный Grand Line L=1 м</t>
  </si>
  <si>
    <t>Мостик кровельный Optima L=2,5 м</t>
  </si>
  <si>
    <t>Мостик кровельный Optima L=1,25 м</t>
  </si>
  <si>
    <t>Мостик на фальц</t>
  </si>
  <si>
    <t>Мостик переходной оцинкованный KS.3 ORIMA L=2,97 м</t>
  </si>
  <si>
    <t>Мостик переходной оцинкованный KS.3 ORIMA L=1,21 м</t>
  </si>
  <si>
    <t>Мостик кровельный для фальца Grand Line L=3 м</t>
  </si>
  <si>
    <t>Мостик кровельный для фальца Grand Line L=1 м</t>
  </si>
  <si>
    <t>Мостик кровельный для фальца Optima L=2,5 м</t>
  </si>
  <si>
    <t>Мостик кровельный для фальца Optima L=1,25 м</t>
  </si>
  <si>
    <t>Мостик на штучную черепицу</t>
  </si>
  <si>
    <t>Мостик переходной оцинкованный KS.8 ORIMA L=2,97 м</t>
  </si>
  <si>
    <t>Мостик переходной оцинкованный KS.11 ORIMA L=2,97 м</t>
  </si>
  <si>
    <t>Мостик переходной оцинкованный KS.11 ORIMA L=1,21 м</t>
  </si>
  <si>
    <t>Мостик на профнастил</t>
  </si>
  <si>
    <t>Мостик переходной оцинкованный KS.7 ORIMA L=2,97 м</t>
  </si>
  <si>
    <t>Мостик на композитную черепицу</t>
  </si>
  <si>
    <t>Мостик переходной оцинкованный KS.6 ORIMA L=2,97 м</t>
  </si>
  <si>
    <t>Дополнительные элементы мостика</t>
  </si>
  <si>
    <t>Мостик дополнительный оцинкованный ORIMA L=2,97 м</t>
  </si>
  <si>
    <t>Мостик дополнительный оцинкованный ORIMA L=1,21 м</t>
  </si>
  <si>
    <t>Опора края мостика оцинкованная ORIMA</t>
  </si>
  <si>
    <t>Полотно кровельного мостика Grand Line L=3 м</t>
  </si>
  <si>
    <t>Полотно кровельного мостика Grand Line L=1 м</t>
  </si>
  <si>
    <t>Кронштейн кровельного мостика Grand Line</t>
  </si>
  <si>
    <t>Кронштейн кровельного мостика для фальца Grand Line</t>
  </si>
  <si>
    <t>Ступеньки</t>
  </si>
  <si>
    <t xml:space="preserve">Ступенька на металлочерепицу оцинкованная ORIMA </t>
  </si>
  <si>
    <t xml:space="preserve">Ступенька на фальц оцинкованная ORIMA </t>
  </si>
  <si>
    <t xml:space="preserve">Ступенька на штуч.черепицу оцинкованная ORIMA </t>
  </si>
  <si>
    <t>ЛЕСТНИЦЫ</t>
  </si>
  <si>
    <t>Лестницы ORIMA</t>
  </si>
  <si>
    <t>Лестница оцинкованная ORIMA 4,2 м</t>
  </si>
  <si>
    <t>Крыльцо на фальц оцинкованное ORIMA 1.2 м</t>
  </si>
  <si>
    <t>Крыльцо на фальц оцинкованное ORIMA 2.4 м</t>
  </si>
  <si>
    <t xml:space="preserve">Крепеж лестницы к стене оцинкованный AS1 ORIMA (80 - 100 см) </t>
  </si>
  <si>
    <t xml:space="preserve">Крепеж лестницы к стене оцинкованный AS1L ORIMA (80 - 100 см) дополнительный </t>
  </si>
  <si>
    <t>Крепеж лестницы к стене оцинкованный AS1 ORIMA (50 - 70 см)</t>
  </si>
  <si>
    <t>Крепеж лестницы к стене оцинкованный AS1L ORIMA (50 - 70 см) дополнительный</t>
  </si>
  <si>
    <t>Крепеж лестницы к фальцевой кровле оцинкованный AS2 C2 ORIMA</t>
  </si>
  <si>
    <t>Крепеж лестницы к фальцевой кровле оцинкованный AS2L C2 ORIMA дополнительный</t>
  </si>
  <si>
    <t>Крепеж лестницы к коньку оцинкованный AS3 C2 ORIMA</t>
  </si>
  <si>
    <t>Крепеж лестницы к обрешетке оцинкованный AS3L ORIMA</t>
  </si>
  <si>
    <t>Лестницы Grand Line</t>
  </si>
  <si>
    <t>Лестница кровельная с крепежом Grand Line 3 м</t>
  </si>
  <si>
    <t>Лестница стеновая с крепежом Grand Line 3 м</t>
  </si>
  <si>
    <t>Полотно лестницы Grand Line</t>
  </si>
  <si>
    <t>Кронштейн стеновой Grand Line</t>
  </si>
  <si>
    <t>Кронштейн опорный для лестницы Grand Line</t>
  </si>
  <si>
    <t>Лестницы Optima</t>
  </si>
  <si>
    <t>Лестница кровельная с крепежом на фальц Optima 1,92 м</t>
  </si>
  <si>
    <t>Полотно лестницы Optima</t>
  </si>
  <si>
    <t>Кронштейн стеновой Optima</t>
  </si>
  <si>
    <t>Кронштейн кровельный Optima</t>
  </si>
  <si>
    <t>Кронштейн карнизный Optima</t>
  </si>
  <si>
    <t>Кронштейн коньковый Optima</t>
  </si>
  <si>
    <t>Поручень Optima</t>
  </si>
  <si>
    <t>ОГРАЖДЕНИЯ</t>
  </si>
  <si>
    <t>Ограждение мостика оцинкованный ORIMA L=1,21 м</t>
  </si>
  <si>
    <t>Ограждение на металлочерепицу оцинкованный (со снегозадержанием) ORIMA L=3 м, h=1,1 м</t>
  </si>
  <si>
    <t>Ограждение на металлочерепицу (со снегозадержанием) Grand Line L=3 м, h=0,9 м</t>
  </si>
  <si>
    <t>Ограждение на металлочерепицу (со снегозадержанием) Grand Line L=3 м, h=1,2 м</t>
  </si>
  <si>
    <t>Ограждение на металлочерепицу (со снегозадержанием) Optima L=2 м, h=0,65 м</t>
  </si>
  <si>
    <t>Ограждение на металлочерепицу неоцинкованное (без снегозадержания) L=3 м, h=0,6 м</t>
  </si>
  <si>
    <t>Ограждение на фальцевую кровлю оцинкованный (со снегозадержанием) ORIMA L=3 м, h=1,1 м</t>
  </si>
  <si>
    <t>В прайс-листе указаны габаритные размеры изделий. Полезная длина изделия может отличаться от габаритной.</t>
  </si>
  <si>
    <t>Информацию о наличии материала и сроках поставки уточняйте у менеджеров.</t>
  </si>
  <si>
    <t>При покупке элементов безопасности и/или водостоков Grand Line на сумму от 90 000 руб. до 270 000 руб. осуществляется льготная доставка с фиксированной ценой 900 руб. в любую точку МО и в Москву до ТТК; 
при покупке свыше 270 000 руб. – бесплатная доставка.</t>
  </si>
  <si>
    <t>Цена</t>
  </si>
  <si>
    <t>3005, 3009, 6005, 6020, 7024, 8017, 8019</t>
  </si>
  <si>
    <t xml:space="preserve">Крепеж дополнит. к снегозадержателю трубчатому оцинкованному LE.2 ORIMA L=3 м  </t>
  </si>
  <si>
    <t>23, 32</t>
  </si>
  <si>
    <t>Крепеж дополнит. к снегозадержателю трубчатому оцинкованному СТФ L=3 м</t>
  </si>
  <si>
    <t>Прайс-лист действителен с 28.08.2019</t>
  </si>
  <si>
    <t>11, 23, 29, 32, 779, 8017</t>
  </si>
  <si>
    <t>32, 3005, 6005, 7024, 8017</t>
  </si>
  <si>
    <t>3005, 6005, 7024, 8017</t>
  </si>
  <si>
    <t>7016, 7024, 8017, 8019</t>
  </si>
  <si>
    <t xml:space="preserve">Снегозадержатель трубчатый оцинкованный LE.8/4 (4 опоры) ORIMA L=3 м </t>
  </si>
  <si>
    <t>750, 32</t>
  </si>
  <si>
    <t>7024, 8019, 9005</t>
  </si>
  <si>
    <r>
      <rPr>
        <vertAlign val="superscript"/>
        <sz val="12"/>
        <rFont val="Calibri"/>
        <family val="2"/>
        <charset val="204"/>
        <scheme val="minor"/>
      </rPr>
      <t>1</t>
    </r>
    <r>
      <rPr>
        <sz val="12"/>
        <rFont val="Calibri"/>
        <family val="2"/>
        <charset val="204"/>
        <scheme val="minor"/>
      </rPr>
      <t xml:space="preserve"> Комплект дополнительный монтажный на высокие профили</t>
    </r>
  </si>
  <si>
    <r>
      <rPr>
        <b/>
        <vertAlign val="superscript"/>
        <sz val="12"/>
        <rFont val="Calibri"/>
        <family val="2"/>
        <charset val="204"/>
        <scheme val="minor"/>
      </rPr>
      <t>1</t>
    </r>
    <r>
      <rPr>
        <b/>
        <sz val="12"/>
        <rFont val="Calibri"/>
        <family val="2"/>
        <charset val="204"/>
        <scheme val="minor"/>
      </rPr>
      <t xml:space="preserve"> Комплект монтажный для установки элементов безопасности на ступенчатые кровельные покрытия с высотой ступеньки 25-35 мм.</t>
    </r>
  </si>
  <si>
    <t>Комплект монтажный</t>
  </si>
  <si>
    <t xml:space="preserve">Снегозадержатель трубчатый универсальный Optima L=3 м   </t>
  </si>
  <si>
    <t xml:space="preserve">Снегозадержатель трубчатый оцинкованный LE.8/5 Biber ORIMA L=3 м </t>
  </si>
  <si>
    <t>Лестница оцинкованная ORIMA 1,2 м</t>
  </si>
  <si>
    <t>Лестница оцинкованная ORIMA 2,7 м</t>
  </si>
  <si>
    <t>Лестница оцинкованная ORIMA 3,3 м</t>
  </si>
  <si>
    <t>Крепеж лестницы к кровле оцинкованный AS3B ORIMA (балка)</t>
  </si>
  <si>
    <t>Ограждение мостика оцинкованный ORIMA L=1,45 м</t>
  </si>
  <si>
    <t>² Цену на другие комплектацию, высоту и длину ограждения необходимо уточнять у менеджера</t>
  </si>
  <si>
    <t>²</t>
  </si>
  <si>
    <r>
      <rPr>
        <b/>
        <vertAlign val="superscript"/>
        <sz val="12"/>
        <rFont val="Calibri"/>
        <family val="2"/>
        <charset val="204"/>
        <scheme val="minor"/>
      </rPr>
      <t>1</t>
    </r>
    <r>
      <rPr>
        <b/>
        <sz val="12"/>
        <rFont val="Calibri"/>
        <family val="2"/>
        <charset val="204"/>
        <scheme val="minor"/>
      </rPr>
      <t xml:space="preserve"> Цена указана для снегозадержателей в стандартных цветах.</t>
    </r>
  </si>
  <si>
    <r>
      <rPr>
        <sz val="12"/>
        <rFont val="Calibri"/>
        <family val="2"/>
        <charset val="204"/>
        <scheme val="minor"/>
      </rPr>
      <t xml:space="preserve">Стандартные цвета </t>
    </r>
    <r>
      <rPr>
        <b/>
        <sz val="12"/>
        <rFont val="Calibri"/>
        <family val="2"/>
        <charset val="204"/>
        <scheme val="minor"/>
      </rPr>
      <t xml:space="preserve">Grand Line: </t>
    </r>
    <r>
      <rPr>
        <sz val="12"/>
        <rFont val="Calibri"/>
        <family val="2"/>
        <charset val="204"/>
        <scheme val="minor"/>
      </rPr>
      <t>RR 29, 32, RAL 3003, 3005, 3009, 3011, 5002, 5005, 5021, 6002, 6005, 6020, 7004, 7024, 8004, 8017, 9003, 9005, 9006.</t>
    </r>
  </si>
  <si>
    <r>
      <rPr>
        <sz val="12"/>
        <rFont val="Calibri"/>
        <family val="2"/>
        <charset val="204"/>
        <scheme val="minor"/>
      </rPr>
      <t>Нестандартные цвета</t>
    </r>
    <r>
      <rPr>
        <b/>
        <sz val="12"/>
        <rFont val="Calibri"/>
        <family val="2"/>
        <charset val="204"/>
        <scheme val="minor"/>
      </rPr>
      <t xml:space="preserve"> Grand Line - </t>
    </r>
    <r>
      <rPr>
        <sz val="12"/>
        <rFont val="Calibri"/>
        <family val="2"/>
        <charset val="204"/>
        <scheme val="minor"/>
      </rPr>
      <t xml:space="preserve">наценка +10% . </t>
    </r>
  </si>
  <si>
    <r>
      <t xml:space="preserve">Стандартные цвета </t>
    </r>
    <r>
      <rPr>
        <b/>
        <sz val="12"/>
        <rFont val="Calibri"/>
        <family val="2"/>
        <charset val="204"/>
        <scheme val="minor"/>
      </rPr>
      <t xml:space="preserve">Optima: </t>
    </r>
    <r>
      <rPr>
        <sz val="12"/>
        <rFont val="Calibri"/>
        <family val="2"/>
        <charset val="204"/>
        <scheme val="minor"/>
      </rPr>
      <t>RR 29, 32, RAL 3003, 3005, 3009, 3011, 5002, 5005, 5021, 6002, 6005, 6020, 7004, 7024, 8004, 8017, 9003, 9005, 9006.</t>
    </r>
  </si>
  <si>
    <r>
      <t>Нестандартные цвета</t>
    </r>
    <r>
      <rPr>
        <b/>
        <sz val="12"/>
        <rFont val="Calibri"/>
        <family val="2"/>
        <charset val="204"/>
        <scheme val="minor"/>
      </rPr>
      <t xml:space="preserve"> Optima - </t>
    </r>
    <r>
      <rPr>
        <sz val="12"/>
        <rFont val="Calibri"/>
        <family val="2"/>
        <charset val="204"/>
        <scheme val="minor"/>
      </rPr>
      <t xml:space="preserve">наценка +15% . </t>
    </r>
  </si>
  <si>
    <r>
      <rPr>
        <sz val="12"/>
        <rFont val="Calibri"/>
        <family val="2"/>
        <charset val="204"/>
        <scheme val="minor"/>
      </rPr>
      <t xml:space="preserve">Стандартные цвета </t>
    </r>
    <r>
      <rPr>
        <b/>
        <sz val="12"/>
        <rFont val="Calibri"/>
        <family val="2"/>
        <charset val="204"/>
        <scheme val="minor"/>
      </rPr>
      <t xml:space="preserve">ORIMA: </t>
    </r>
    <r>
      <rPr>
        <sz val="12"/>
        <rFont val="Calibri"/>
        <family val="2"/>
        <charset val="204"/>
        <scheme val="minor"/>
      </rPr>
      <t>RR 11, 20, 21, 23, 29, 32, 33, 750; RAL 3005, 6005, 8017.</t>
    </r>
  </si>
  <si>
    <r>
      <rPr>
        <sz val="12"/>
        <rFont val="Calibri"/>
        <family val="2"/>
        <charset val="204"/>
        <scheme val="minor"/>
      </rPr>
      <t>Нестандартные цвета</t>
    </r>
    <r>
      <rPr>
        <b/>
        <sz val="12"/>
        <rFont val="Calibri"/>
        <family val="2"/>
        <charset val="204"/>
        <scheme val="minor"/>
      </rPr>
      <t xml:space="preserve"> ORIMA - </t>
    </r>
    <r>
      <rPr>
        <sz val="12"/>
        <rFont val="Calibri"/>
        <family val="2"/>
        <charset val="204"/>
        <scheme val="minor"/>
      </rPr>
      <t xml:space="preserve">наценка +20% . </t>
    </r>
  </si>
  <si>
    <r>
      <rPr>
        <sz val="12"/>
        <rFont val="Calibri"/>
        <family val="2"/>
        <charset val="204"/>
        <scheme val="minor"/>
      </rPr>
      <t>Стандартные цвета</t>
    </r>
    <r>
      <rPr>
        <b/>
        <sz val="12"/>
        <rFont val="Calibri"/>
        <family val="2"/>
        <charset val="204"/>
        <scheme val="minor"/>
      </rPr>
      <t xml:space="preserve"> оцинкованные товары (СТМ.3, СТК, СТФ, СТЧ, СТУ): </t>
    </r>
    <r>
      <rPr>
        <sz val="12"/>
        <rFont val="Calibri"/>
        <family val="2"/>
        <charset val="204"/>
        <scheme val="minor"/>
      </rPr>
      <t>RAL 3005, 3009, 3011, 5005, 6002, 6005, 6020, 7004, 7024, 8004, 8017, 8019, 9005.</t>
    </r>
  </si>
  <si>
    <r>
      <rPr>
        <sz val="12"/>
        <rFont val="Calibri"/>
        <family val="2"/>
        <charset val="204"/>
        <scheme val="minor"/>
      </rPr>
      <t xml:space="preserve">Нестандартные цвета </t>
    </r>
    <r>
      <rPr>
        <b/>
        <sz val="12"/>
        <rFont val="Calibri"/>
        <family val="2"/>
        <charset val="204"/>
        <scheme val="minor"/>
      </rPr>
      <t xml:space="preserve">оцинкованные товары (СТМ.3, СТК, СТФ, СТЧ, СТУ) </t>
    </r>
    <r>
      <rPr>
        <sz val="12"/>
        <rFont val="Calibri"/>
        <family val="2"/>
        <charset val="204"/>
        <scheme val="minor"/>
      </rPr>
      <t xml:space="preserve">- наценка +20% . </t>
    </r>
  </si>
  <si>
    <r>
      <rPr>
        <sz val="12"/>
        <rFont val="Calibri"/>
        <family val="2"/>
        <charset val="204"/>
        <scheme val="minor"/>
      </rPr>
      <t>Стандартные цвета</t>
    </r>
    <r>
      <rPr>
        <b/>
        <sz val="12"/>
        <rFont val="Calibri"/>
        <family val="2"/>
        <charset val="204"/>
        <scheme val="minor"/>
      </rPr>
      <t xml:space="preserve"> неоцинкованные товары: </t>
    </r>
    <r>
      <rPr>
        <sz val="12"/>
        <rFont val="Calibri"/>
        <family val="2"/>
        <charset val="204"/>
        <scheme val="minor"/>
      </rPr>
      <t>RAL 3005, 3009, 3011, 5005, 6002, 6005, 6020, 7004, 7024, 8004, 8017, 8019, 9005.</t>
    </r>
  </si>
  <si>
    <r>
      <rPr>
        <sz val="12"/>
        <rFont val="Calibri"/>
        <family val="2"/>
        <charset val="204"/>
        <scheme val="minor"/>
      </rPr>
      <t>Нестандартные цвета</t>
    </r>
    <r>
      <rPr>
        <b/>
        <sz val="12"/>
        <rFont val="Calibri"/>
        <family val="2"/>
        <charset val="204"/>
        <scheme val="minor"/>
      </rPr>
      <t xml:space="preserve"> неоцинкованные товары </t>
    </r>
    <r>
      <rPr>
        <sz val="12"/>
        <rFont val="Calibri"/>
        <family val="2"/>
        <charset val="204"/>
        <scheme val="minor"/>
      </rPr>
      <t xml:space="preserve">- наценка +20% . </t>
    </r>
  </si>
  <si>
    <t>Прайс действителен с 21.05.2020</t>
  </si>
  <si>
    <t>Прайс-лист действителен с 21.05.2020</t>
  </si>
  <si>
    <t>ORIMA (складские позиции)</t>
  </si>
  <si>
    <t>ORIMA (заказные позиции)</t>
  </si>
  <si>
    <t>Прайс-лист</t>
  </si>
  <si>
    <t>Элементы безопасности</t>
  </si>
  <si>
    <t>ORIMA</t>
  </si>
  <si>
    <t>(Финляндия)</t>
  </si>
  <si>
    <t>BORGE</t>
  </si>
  <si>
    <t>GRAND LINE</t>
  </si>
  <si>
    <t>(Россия)</t>
  </si>
  <si>
    <t>FARACS</t>
  </si>
  <si>
    <t>РУСЬ</t>
  </si>
  <si>
    <t>Снегозадержание "Borge" (Россия)</t>
  </si>
  <si>
    <t>Прайс-лист действителен с 05.02.2020</t>
  </si>
  <si>
    <t>Фото продукта</t>
  </si>
  <si>
    <t>длина</t>
  </si>
  <si>
    <t>описание, цвет</t>
  </si>
  <si>
    <t>Розничная цена</t>
  </si>
  <si>
    <t>Цинк</t>
  </si>
  <si>
    <t>Стандартный цвет</t>
  </si>
  <si>
    <t>Снегозадержатель трубчатый BORGE для металлочерепицы, профнастила, битумной кровли</t>
  </si>
  <si>
    <r>
      <t xml:space="preserve">3 метра             </t>
    </r>
    <r>
      <rPr>
        <b/>
        <sz val="10"/>
        <color indexed="10"/>
        <rFont val="Calibri"/>
      </rPr>
      <t>(СКЛАД - 8017, 7024, RR32)</t>
    </r>
  </si>
  <si>
    <t>Труба для снегозадержателя BORGE 45х25 оц. 1,0мм, 2 штуки. Т-образная опора оц., 2мм 2/4 штуки. Комплект для крепления</t>
  </si>
  <si>
    <t>1 метр</t>
  </si>
  <si>
    <t>Стандартные цвета: RAL 3005, 3011, 5005, 6005, 7024, 8004, 8017, RR11, 29, 32</t>
  </si>
  <si>
    <r>
      <t>Снегозадержатель трубчатый NewLine (не оцинкованный) для металлочерепицы, профнастила, битумной кровли</t>
    </r>
    <r>
      <rPr>
        <sz val="12"/>
        <color indexed="10"/>
        <rFont val="Calibri"/>
      </rPr>
      <t xml:space="preserve"> (Эконом)</t>
    </r>
  </si>
  <si>
    <t>3 метра</t>
  </si>
  <si>
    <r>
      <t xml:space="preserve">Труба для снегозадержателя круглая D25 неоц. 1,0мм, 2 штуки. Т-образная усиленная опора неоц., 1,2мм 4 штуки. Комплект для крепления.  Стандартные цвета:  </t>
    </r>
    <r>
      <rPr>
        <b/>
        <sz val="12"/>
        <color indexed="8"/>
        <rFont val="Calibri"/>
      </rPr>
      <t>RAL 3005, 3011, 5005, 6005, 7004, 7024, 8017, 9005, RR 32</t>
    </r>
  </si>
  <si>
    <t xml:space="preserve"> - </t>
  </si>
  <si>
    <r>
      <t xml:space="preserve">Труба плоскоовальная 20х40 мм, толщ. 0,9 мм, кронштейн трапециевидный 363х138 мм без ребер жесткости, толщ. 1,2 мм                                   Стандартные цвета:  </t>
    </r>
    <r>
      <rPr>
        <b/>
        <sz val="12"/>
        <color indexed="8"/>
        <rFont val="Calibri"/>
      </rPr>
      <t>RAL 3005, 3011, 5005, 6005, 7004, 7024, 8017, 9005, RR 32</t>
    </r>
  </si>
  <si>
    <t xml:space="preserve">Снегозадержатель трубчатый BORGE для металлочерепицы с высокой ступенькой </t>
  </si>
  <si>
    <t xml:space="preserve">Снегозадержатель трубчатый BORGE для фальцевой кровли </t>
  </si>
  <si>
    <t>Стандартные цвета: RAL 3005, 3011, 6005, 7024, 8017, RR 32</t>
  </si>
  <si>
    <t>Снегозадержатель трубчатый BORGE для  натуральной черепицы 3м.</t>
  </si>
  <si>
    <t>Стандартные цвета: RAL 8004, 8017, RR 32</t>
  </si>
  <si>
    <t xml:space="preserve">Снегозадержатель трубчатый BORGE для  композитной черепицы </t>
  </si>
  <si>
    <t xml:space="preserve">Труба для снегозадержателя BORGE 45х25 оц. 1,0мм, 2 штуки. Т-образная опора оц., 2мм 2/4 штуки. Комплект для крепления </t>
  </si>
  <si>
    <t>Стандартные цвета: RAL 8017</t>
  </si>
  <si>
    <t>Снегозадержатель трубчатый BORGE для  гибкой черепицы</t>
  </si>
  <si>
    <t>Снегозадержатель трубчатый BORGE для  Профнастила Н-60, Н-75</t>
  </si>
  <si>
    <t>Снегозадержатель трубчатый BORGE для  Профнастила Н-114</t>
  </si>
  <si>
    <t>Цвета под заказ ТИП 2  RAL(RR): любые другие цвета, не обозначенные в прайс-листе (спецзаказ)</t>
  </si>
  <si>
    <t>Снегозадержание "Grand Line" (Россия)</t>
  </si>
  <si>
    <t>Прайс-лист действителен с 08.05.2020</t>
  </si>
  <si>
    <t>Изображение</t>
  </si>
  <si>
    <t>Комплект</t>
  </si>
  <si>
    <t>Вес, кг</t>
  </si>
  <si>
    <t>Цена 
(цвета стандартные), руб.</t>
  </si>
  <si>
    <t>Цена (цвета под заказ), руб.</t>
  </si>
  <si>
    <r>
      <t xml:space="preserve">Снегозадержатель трубчатый Snow Kit 1м для металлочерепицы </t>
    </r>
    <r>
      <rPr>
        <b/>
        <sz val="12"/>
        <color indexed="10"/>
        <rFont val="Calibri"/>
        <family val="2"/>
        <charset val="204"/>
        <scheme val="minor"/>
      </rPr>
      <t>NEW</t>
    </r>
  </si>
  <si>
    <t xml:space="preserve">труба овальная 2шт., кронштейн 2шт., саморез 8х60 4шт., ЭПДМ уплотнитель 8шт., болт М8х35 2шт., шайба А8 2шт., гайка М8 2шт.  </t>
  </si>
  <si>
    <r>
      <t xml:space="preserve">Снегозадержатель трубчатый Snow Kit 3м  для металлочерепицы </t>
    </r>
    <r>
      <rPr>
        <b/>
        <sz val="12"/>
        <color indexed="10"/>
        <rFont val="Calibri"/>
        <family val="2"/>
        <charset val="204"/>
        <scheme val="minor"/>
      </rPr>
      <t>NEW</t>
    </r>
  </si>
  <si>
    <t xml:space="preserve">труба овальная 2шт., кронштейн 4шт., саморез 8х60 8шт., ЭПДМ уплотнитель 16шт., болт М8х35 2шт., шайба А8 2шт., гайка М8 2шт.  </t>
  </si>
  <si>
    <t>Снегозадержатель универсальный  Grand Line 1м</t>
  </si>
  <si>
    <t xml:space="preserve">труба овальная 2шт., кронштейн 2шт., саморез 8х60 4шт., ЭПДМ уплотнитель 8шт., болт М8х35 2шт., шайба А8 2шт, гайка М8-7Н 2шт. </t>
  </si>
  <si>
    <t>Снегозадержатель универсальный Grand Line 3м</t>
  </si>
  <si>
    <t xml:space="preserve">труба овальная 2шт., кронштейн 4шт., саморез 8х60 8шт., ЭПДМ уплотнитель 16шт., болт М8х35 2шт., шайба А8 2шт., гайка М8-7Н 2шт.  </t>
  </si>
  <si>
    <t>Снегозадержатель для фальцевой кровли  Grand Line 1м</t>
  </si>
  <si>
    <t>труба овальная 2шт., кронштейн 2шт., скоба 8шт., болт М8х35 10шт., шайба А8 10шт., шайба А8 увеличенная 8шт., гайка М8-7Н 10шт.</t>
  </si>
  <si>
    <t>Снегозадержатель для фальцевой кровли Grand Line 3м</t>
  </si>
  <si>
    <t>труба овальная 2шт., кронштейн 3шт., скоба 12шт., болт М8х35 14шт., шайба А8 14шт., шайба А8 увеличенная 12шт., гайка М8-7Н 14шт.</t>
  </si>
  <si>
    <t>Кронштейн универсальный
Grand Line</t>
  </si>
  <si>
    <t>кронштейн 1шт., саморез 8х60 2шт., ЭПДМ уплотнитель 4 шт.</t>
  </si>
  <si>
    <t>Кронштейн универсальный
Grand Line для фальцевой кровли</t>
  </si>
  <si>
    <t>кронштейн 1шт., скоба 4шт., болт М8х35 4шт., шайба А8 4шт., шайба А8 увеличенная 4 шт., гайка М8-7Н 4 шт.</t>
  </si>
  <si>
    <t>Кронштейн снегозадержателя Snow Kit</t>
  </si>
  <si>
    <t>Крепление кронштейна для фальцевой кровли Grand Line</t>
  </si>
  <si>
    <t>скоба 4шт., болт М8х35 4шт., шайба А8 4шт., шайба А8 увеличенная 4шт., гайка М8-7Н 4шт.</t>
  </si>
  <si>
    <t>Снегозадержатель трубчатый для композитной черепицы   1м*</t>
  </si>
  <si>
    <t>труба овальная 2шт., кронштейн 2шт. Крепеж в комплект не входит</t>
  </si>
  <si>
    <t>х</t>
  </si>
  <si>
    <t>Снегозадержатель трубчатый для композитной черепицы   3м*</t>
  </si>
  <si>
    <t>труба овальная 2шт., кронштейн 4шт. Крепеж в комплект не входит</t>
  </si>
  <si>
    <t>ЭПДМ уплотнитель</t>
  </si>
  <si>
    <t>ЭПДМ уплотнитель 1шт.</t>
  </si>
  <si>
    <t>Саморез 8х80 мм "глухарь"</t>
  </si>
  <si>
    <t>саморез 8х80 мм "глухарь"  1шт.</t>
  </si>
  <si>
    <t>Снегозадержание "Optima"</t>
  </si>
  <si>
    <t>Вес комплекта, кг</t>
  </si>
  <si>
    <t>Цена (цвета стандартные), руб.</t>
  </si>
  <si>
    <r>
      <t xml:space="preserve">Снегозадержатель трубчатый универсальный Optima Плюс
3м  </t>
    </r>
    <r>
      <rPr>
        <b/>
        <sz val="12"/>
        <color indexed="10"/>
        <rFont val="Calibri"/>
        <family val="2"/>
        <charset val="204"/>
        <scheme val="minor"/>
      </rPr>
      <t>NEW</t>
    </r>
  </si>
  <si>
    <t>Труба для снегозадержателя универсального Optima RAL d25 3м  - 2 шт
Кронштейн снегозадержателя универсальный Zn+RAL - 4 шт
Саморез 8х60 - 8 шт
Резиновый уплотнитель ЭПДМ - 16 шт
Заглушка D 25 - 4 шт</t>
  </si>
  <si>
    <t>Снегозадержатель трубчатый универсальный Optima 3м</t>
  </si>
  <si>
    <t>Труба для снегозадержателя универсального Optima RAL  3 м  - 2 шт 
Кронштейн снегозадержателя универсальный Zn//RAL - 3 шт
Саморез 8х60 - 6 шт
Резиновый уплотнитель ЭПДМ - 12 шт
Заглушка D 25 - 4 шт</t>
  </si>
  <si>
    <r>
      <t xml:space="preserve">Снегозадержатель трубчатый для фальцевой кровли Optima 3м
</t>
    </r>
    <r>
      <rPr>
        <sz val="12"/>
        <color indexed="10"/>
        <rFont val="Calibri"/>
        <family val="2"/>
        <charset val="204"/>
        <scheme val="minor"/>
      </rPr>
      <t>(Внимание! Только для левого загиба фальцевого шва (при взгляде от конька))</t>
    </r>
  </si>
  <si>
    <r>
      <t xml:space="preserve">Труба для снегозадержателя универсального Optima RAL d-25 3 м - 2 шт 
Кронштейн снегозадержателя универсальный Zn//RAL - 3 шт
</t>
    </r>
    <r>
      <rPr>
        <sz val="12"/>
        <color indexed="10"/>
        <rFont val="Calibri"/>
        <family val="2"/>
        <charset val="204"/>
        <scheme val="minor"/>
      </rPr>
      <t>(рекомендуем приобретать дополнительные кронштейны)</t>
    </r>
    <r>
      <rPr>
        <sz val="12"/>
        <color indexed="8"/>
        <rFont val="Calibri"/>
        <family val="2"/>
        <charset val="204"/>
        <scheme val="minor"/>
      </rPr>
      <t xml:space="preserve">
Заглушка D 25 - 4 шт </t>
    </r>
  </si>
  <si>
    <t xml:space="preserve">Скоба кронштейна для фальцевой кровли  RAL - 6 шт
Болт М8х35 + Гайка М8-7Н - 6 шт
Шайба А.8 - 12 шт </t>
  </si>
  <si>
    <t>Снегозадержатель Стандарт Т4 d 25 (1м)</t>
  </si>
  <si>
    <t xml:space="preserve">Труба круглая d 25, RAL - 2 шт                                                           
Кронштейн  RAL - 2 шт </t>
  </si>
  <si>
    <t>Шайба-уплотнитель - 3 шт
Саморез (глухарь) 8х60 - 4шт
Заглушки - 4 шт</t>
  </si>
  <si>
    <t>Снегозадержатель Стандарт Т4 d 25 (3м)</t>
  </si>
  <si>
    <t xml:space="preserve">Труба d 25, RAL - 2 шт                                                           
Кронштейн RAL - 4 шт 
</t>
  </si>
  <si>
    <t>Шайба-уплотнитель - 12шт
Саморез (глухарь) 8х60 - 8шт
Заглушки - 4шт</t>
  </si>
  <si>
    <t>Снегозадержатель Стандарт Т4 d 40*20 (1м)*</t>
  </si>
  <si>
    <t xml:space="preserve">Труба овальная с обжатым краем d 40*20, RAL - 2 шт                                                           
Кронштейн RAL - 2 шт </t>
  </si>
  <si>
    <t>Шайба-уплотнитель - 6 шт
Болт 8х60 - 4 шт</t>
  </si>
  <si>
    <t>Снегозадержатель Стандарт Т4 d 40*20 (3м)*</t>
  </si>
  <si>
    <t xml:space="preserve">Труба овальная с обжатым краем d 40*20, RAL - 2 шт                                                           
Кронштейн  RAL - 4 шт </t>
  </si>
  <si>
    <t>Шайба-уплотнитель - 12 шт
Болт 8х60 - 8 шт</t>
  </si>
  <si>
    <t>Снегозадержатель трубчатый универсальный Optima 1м</t>
  </si>
  <si>
    <t>Труба для снегозадержателя универсального Optima RAL 1 м  - 2 шт 
Кронштейн снегозадержателя универсальный Zn//RAL - 2 шт
Саморез 8х60 - 4 шт
Резиновый уплотнитель ЭПДМ - 8 шт
Заглушка D 25 - 4 шт</t>
  </si>
  <si>
    <r>
      <t xml:space="preserve">Снегозадержатель трубчатый для фальцевой кровли Optima 1м
</t>
    </r>
    <r>
      <rPr>
        <sz val="12"/>
        <color indexed="10"/>
        <rFont val="Calibri"/>
        <family val="2"/>
        <charset val="204"/>
        <scheme val="minor"/>
      </rPr>
      <t xml:space="preserve">(Внимание! Только для </t>
    </r>
    <r>
      <rPr>
        <u/>
        <sz val="12"/>
        <color indexed="10"/>
        <rFont val="Calibri"/>
        <family val="2"/>
        <charset val="204"/>
        <scheme val="minor"/>
      </rPr>
      <t>левого</t>
    </r>
    <r>
      <rPr>
        <sz val="12"/>
        <color indexed="10"/>
        <rFont val="Calibri"/>
        <family val="2"/>
        <charset val="204"/>
        <scheme val="minor"/>
      </rPr>
      <t xml:space="preserve"> загиба фальцевого шва (при взгляде от конька))</t>
    </r>
  </si>
  <si>
    <t>Труба для снегозадержателя универсального Optima RAL d-25 1 м - 2 шт 
Кронштейн снегозадержателя универсальный Zn//RAL - 2 шт
Заглушка D 25 - 4 шт</t>
  </si>
  <si>
    <t>Скоба кронштейна для фальцевой кровли  RAL - 4 шт
Болт М8х35 + Гайка М8-7Н - 4 шт
Шайба А.8 - 8 шт</t>
  </si>
  <si>
    <t>Снегозадержатель под гибкую черепицу</t>
  </si>
  <si>
    <t>Снегозадержатель ZN-1 шт</t>
  </si>
  <si>
    <t>Кронштейн снегозадержателя универсальный Optima</t>
  </si>
  <si>
    <t>Кронштейн снегозадержателя универсальный  Zn//RAL - 1 шт
Саморез 8х60 - 2 шт
Резиновый уплотнитель ЭПДМ - 4 шт</t>
  </si>
  <si>
    <t>Кронштейн снегозадержателя для фальцевой кровли Optima</t>
  </si>
  <si>
    <t>Кронштейн снегозадержателя универсальный  Zn/RAL - 1 шт
Скоба кронштейна для фальцевой кровли  RAL - 2 шт</t>
  </si>
  <si>
    <t>Болт М8х35 - 2 шт
Шайба А.8 - 4 шт
Гайка М8-7Н - 2 шт</t>
  </si>
  <si>
    <t>Снегозадержание "FARACS" (Россия)</t>
  </si>
  <si>
    <t>Прайс-лист действителен с 07.02.2020</t>
  </si>
  <si>
    <t>описание</t>
  </si>
  <si>
    <t>Стандартный цвет Ral (глянец)</t>
  </si>
  <si>
    <t>Стандартный цвет  RAL( МАТТ) под заказ</t>
  </si>
  <si>
    <r>
      <t xml:space="preserve">Faracs </t>
    </r>
    <r>
      <rPr>
        <b/>
        <sz val="12"/>
        <color indexed="8"/>
        <rFont val="Calibri"/>
      </rPr>
      <t>Premium</t>
    </r>
    <r>
      <rPr>
        <sz val="12"/>
        <color indexed="8"/>
        <rFont val="Calibri"/>
      </rPr>
      <t xml:space="preserve"> оцинкованный снегозадержатель плоско-овальный 45х25  для металлочерепицы, профнастила, битумной кровли.</t>
    </r>
  </si>
  <si>
    <t>Труба для снегозадержателя  45х25 Zn 1,0мм, 2 штуки. Т-образная опора оц., 2мм 4 штуки. Комплект для крепления</t>
  </si>
  <si>
    <t xml:space="preserve">3 метра             </t>
  </si>
  <si>
    <t>Труба для снегозадержателя  45х25 Zn 1,0мм, 2 штуки. Т-образная опора оц., 2мм 2 штуки. Комплект для крепления</t>
  </si>
  <si>
    <r>
      <t xml:space="preserve">Faracs </t>
    </r>
    <r>
      <rPr>
        <b/>
        <sz val="12"/>
        <color indexed="8"/>
        <rFont val="Calibri"/>
      </rPr>
      <t>Premium</t>
    </r>
    <r>
      <rPr>
        <sz val="12"/>
        <color indexed="8"/>
        <rFont val="Calibri"/>
      </rPr>
      <t xml:space="preserve"> Дополнительная опора 45х25 в комплекте с крепежом.</t>
    </r>
  </si>
  <si>
    <t xml:space="preserve"> Т-образная опора 45х25 Zn, 2мм.1 шт. Комплект для крепления.</t>
  </si>
  <si>
    <r>
      <t>Faracs</t>
    </r>
    <r>
      <rPr>
        <b/>
        <sz val="12"/>
        <color indexed="8"/>
        <rFont val="Calibri"/>
      </rPr>
      <t xml:space="preserve"> Premium</t>
    </r>
    <r>
      <rPr>
        <sz val="12"/>
        <color indexed="8"/>
        <rFont val="Calibri"/>
      </rPr>
      <t xml:space="preserve"> Комплект  1 опоры  крепления  для фальцевой кровли.</t>
    </r>
  </si>
  <si>
    <t xml:space="preserve"> Пластина (скоба) 2 мм Zn/ Ral-1 шт Болт М8х20 - 4 шт
Шайба А.8 - 4 шт                                                                                                      Шайба А.8  - 4 шт
Гайка М8 - 4 шт</t>
  </si>
  <si>
    <t>Faracs оцинкованный  cнегозадержатель плоско-овальный 40х20  для металлочерепицы, профнастила, битумной кровли.</t>
  </si>
  <si>
    <t>Труба для снегозадержателя  40х20 Zn 1,0мм, 2 штуки. Т-образная опора оц., 1,2 мм 4 штуки. Комплект для крепления</t>
  </si>
  <si>
    <t>Труба для снегозадержателя  40х20 Zn 1,0мм, 2 штуки. Т-образная опора оц., 1,2 мм 2 штуки. Комплект для крепления</t>
  </si>
  <si>
    <t>Faracs Дополнительная опора 40х20 в комплекте с крепежом.</t>
  </si>
  <si>
    <t xml:space="preserve"> Т-образная опора 40х20 Zn, 1,2мм 1 шт. Комплект для крепления.</t>
  </si>
  <si>
    <t>Faracs комплект крепления 1 опоры для  фальцевой кровли.</t>
  </si>
  <si>
    <t>Скоба кронштейна для фальцевой кровли Zn/RAL - 2шт
Болт М8х20 - 4 шт
Шайба А.8 - 4 шт                                                                                                      Шайба А.8  - 4 шт
Гайка М8 - 4 шт</t>
  </si>
  <si>
    <t>Саморез для крепления опоры</t>
  </si>
  <si>
    <t>На 1 опору требуется 2 самореза</t>
  </si>
  <si>
    <t>шт</t>
  </si>
  <si>
    <t>ЭПДМ Резинка</t>
  </si>
  <si>
    <t>Для одной опоры требуется 3 шт</t>
  </si>
  <si>
    <t>Стандартные цвета складская программа : RAL 8017, 8019, 7024, 3005, 6005.</t>
  </si>
  <si>
    <t>Стандартные цвета  под заказ матовый оттенок: RAL 8017, 8019, 6005, 7024, 3005</t>
  </si>
  <si>
    <t>Снегозадержание "Русь" (Россия)</t>
  </si>
  <si>
    <t>Артикул</t>
  </si>
  <si>
    <t>Описание</t>
  </si>
  <si>
    <t>Длина</t>
  </si>
  <si>
    <t>Комплект.</t>
  </si>
  <si>
    <t>Мега Эконом</t>
  </si>
  <si>
    <t>Снегозадержатель трубчатый эконом (неоцинкованный) труба диаметр 25 для м/ч, г/ч, профнастила .</t>
  </si>
  <si>
    <t xml:space="preserve">порошковая покраска, опора 1,2мм, труба круглая D25мм , </t>
  </si>
  <si>
    <t xml:space="preserve">4опоры </t>
  </si>
  <si>
    <t>1метр</t>
  </si>
  <si>
    <t xml:space="preserve">2 опоры </t>
  </si>
  <si>
    <t>Опора треугольная</t>
  </si>
  <si>
    <t>порошковая покраска, (неоцинкованная) толщина 1,2мм</t>
  </si>
  <si>
    <t>NEW LINE</t>
  </si>
  <si>
    <t>Снегозадержатель трубчатый NewLine (неоцинкованный) труба диаметр 25 для м/ч, г/ч, профнастила .</t>
  </si>
  <si>
    <t xml:space="preserve">порошковая покраска, Т-образная усиленная опора 1мм, труба круглая D25мм. </t>
  </si>
  <si>
    <t>Снегозадержатель трубчатый NewLine 40х20 (неоцинкованный) труба плоско-овальная 40х20 для м/ч, г/ч, профнастила .</t>
  </si>
  <si>
    <t xml:space="preserve">порошковая покраска, Т-образная усиленная опора 1мм, труба плоско-овальная 40х20. </t>
  </si>
  <si>
    <t>40х20 мм</t>
  </si>
  <si>
    <t>Русь D25M</t>
  </si>
  <si>
    <t>Снегозадержатель трубчатый (неоцинкованный) Русь D25M                      для м/ч, г/ч, профнастила .</t>
  </si>
  <si>
    <t>порошковая покраска, опора 1,5мм, труба круглая D25мм , Обжимка, Заглушки</t>
  </si>
  <si>
    <t xml:space="preserve">3 опоры </t>
  </si>
  <si>
    <t>порошковая покраска, (неоцинкованная) толщина 1,5мм</t>
  </si>
  <si>
    <t xml:space="preserve">Русь D25M                                                        ( оцинкованный )  </t>
  </si>
  <si>
    <t>Снегозадержатель трубчатый (оцинкованный)  Русь D25M   для м/ч, г/ч, профнастила .</t>
  </si>
  <si>
    <t>порошковая покраска, опора 1,5мм, труба круглая D25мм 1,5мм, Обжимка, Заглушки</t>
  </si>
  <si>
    <t>25 мм.</t>
  </si>
  <si>
    <t>порошковая покраска, (оцинкованная) толщина 1,5мм</t>
  </si>
  <si>
    <t>Русь  D25У</t>
  </si>
  <si>
    <t>Снегозадержатель трубчатый с уступом (неоцинкованный)  Русь D25У   для м/ч, г/ч, профнастила .</t>
  </si>
  <si>
    <t>порошковая покраска, опора 1,5мм, труба круглая D25мм 1,5мм , Обжимка, Заглушки</t>
  </si>
  <si>
    <t>4 опоры</t>
  </si>
  <si>
    <t xml:space="preserve">Опора треугольная с уступом </t>
  </si>
  <si>
    <t>порошковая покраска,(неоцинкованная) толщина 1,5мм</t>
  </si>
  <si>
    <t>Русь Premium</t>
  </si>
  <si>
    <r>
      <t>Снегозадержатель трубчатый                                      Русь Premium  для м/ч, г/ч, профнастила.</t>
    </r>
    <r>
      <rPr>
        <b/>
        <sz val="12"/>
        <color indexed="8"/>
        <rFont val="Calibri"/>
      </rPr>
      <t>(Zn)</t>
    </r>
  </si>
  <si>
    <t>порошковая покраска, опора 2мм (zn), труба плоскоовальная 40*20 мм 1мм, Обжимка, Заглушки</t>
  </si>
  <si>
    <t xml:space="preserve">4 опоры </t>
  </si>
  <si>
    <t xml:space="preserve">Опора треугольная premium </t>
  </si>
  <si>
    <t>порошковая покраска, опора 2мм (zn).</t>
  </si>
  <si>
    <t>Русь  Super Premium</t>
  </si>
  <si>
    <r>
      <t>Снегозадержатель трубчатый Русь  Super Premium для м/ч, г/ч, профнастила.</t>
    </r>
    <r>
      <rPr>
        <b/>
        <sz val="12"/>
        <color indexed="8"/>
        <rFont val="Calibri"/>
      </rPr>
      <t>(Zn)</t>
    </r>
  </si>
  <si>
    <t>порошковая покраска, опора 2мм (zn), труба плоскоовальная 45`*25 мм 1мм, Обжимка, Заглушки</t>
  </si>
  <si>
    <t>45х25 мм</t>
  </si>
  <si>
    <t>Опора треугольная super premium</t>
  </si>
  <si>
    <t>Русь D32</t>
  </si>
  <si>
    <t xml:space="preserve">Снегозадержатель трубчатый Русь D32 (неоцинкованный)  для м/ч, г/ч, профнастила       </t>
  </si>
  <si>
    <t xml:space="preserve"> порошковая покраска, Т-образная опора  1,5мм, труба круглая D32 мм 1,5мм </t>
  </si>
  <si>
    <t>32 мм</t>
  </si>
  <si>
    <t>3 опоры</t>
  </si>
  <si>
    <t xml:space="preserve">Опора Т-образная </t>
  </si>
  <si>
    <t>порошковая покраска, (неоцинкованная )  толщина 1,5мм</t>
  </si>
  <si>
    <t>D-bork 40</t>
  </si>
  <si>
    <r>
      <t xml:space="preserve">Снегозадержатель трубчатый  D-bork40                                                                        для м/ч, г/ч, профнастила </t>
    </r>
    <r>
      <rPr>
        <b/>
        <sz val="12"/>
        <color indexed="8"/>
        <rFont val="Calibri"/>
      </rPr>
      <t xml:space="preserve">(Zn) </t>
    </r>
  </si>
  <si>
    <t>порошковая покраска, Т- образная опора 2мм (zn), труба плоскоовальная 40*20 мм 1 мм, Обжимка, Заглушки</t>
  </si>
  <si>
    <t>Опора Т-образная D-bork 40</t>
  </si>
  <si>
    <t>порошковая покраска, толщина 2мм (zn).</t>
  </si>
  <si>
    <t>D-bork</t>
  </si>
  <si>
    <r>
      <t xml:space="preserve">Снегозадержатель трубчатый  D-bork для м/ч, г/ч, профнастила </t>
    </r>
    <r>
      <rPr>
        <b/>
        <sz val="12"/>
        <color indexed="8"/>
        <rFont val="Calibri"/>
      </rPr>
      <t>(Zn)</t>
    </r>
  </si>
  <si>
    <t>порошковая покраска, Т- образная опора 1,5мм (zn), труба плоскоовальная 45*25 мм 1мм, Обжимка, Заглушки</t>
  </si>
  <si>
    <t xml:space="preserve">Опора Т-образная D-bork </t>
  </si>
  <si>
    <t>Снегозадержание для фальцевой кровли</t>
  </si>
  <si>
    <t>Русь D25F</t>
  </si>
  <si>
    <t>Снегозадержатель трубчатый (неоцинкованный) Русь D25F                           для фальцевой кровли</t>
  </si>
  <si>
    <t>порошковая покраска, опора 1,5мм,прижимная планка труба круглая D25мм 1,5мм, Обжимка, Заглушки</t>
  </si>
  <si>
    <t>Опора треугольная D 25F</t>
  </si>
  <si>
    <t>D-bork F</t>
  </si>
  <si>
    <r>
      <t xml:space="preserve">Снегозадержатель трубчатый  D-bork  для фальцевой кровли </t>
    </r>
    <r>
      <rPr>
        <b/>
        <sz val="12"/>
        <color indexed="8"/>
        <rFont val="Calibri"/>
      </rPr>
      <t>(Zn)</t>
    </r>
  </si>
  <si>
    <t>порошковая покраска, Т- образная опора 2мм (zn), прижимная планка  труба плоскоовальная 45*25 мм 1мм, Обжимка, Заглушки</t>
  </si>
  <si>
    <t>Опора Т-образная D-bork F</t>
  </si>
  <si>
    <t>Снегозадержание  с креплением на сэндвич панель</t>
  </si>
  <si>
    <t>Русь СП</t>
  </si>
  <si>
    <r>
      <t xml:space="preserve">Снегозадержатель трубчатый Русь-СП с креплением на сэндвич-панель и профнастил </t>
    </r>
    <r>
      <rPr>
        <b/>
        <sz val="12"/>
        <color indexed="8"/>
        <rFont val="Calibri"/>
      </rPr>
      <t>(Zn)</t>
    </r>
  </si>
  <si>
    <t>оцинкованный металл, порошковая покраска, опора 2,5мм, труба плоскоовальная 45*25мм (zn) 1мм, Обжимка, Заглушки</t>
  </si>
  <si>
    <t>2 опоры</t>
  </si>
  <si>
    <t>Снегозадержание для композитной черепицы</t>
  </si>
  <si>
    <t>Русь Composite</t>
  </si>
  <si>
    <r>
      <t>Снегозадержатель трубчатый РусьComposite  для композитной черепицы</t>
    </r>
    <r>
      <rPr>
        <b/>
        <sz val="12"/>
        <color indexed="8"/>
        <rFont val="Calibri"/>
      </rPr>
      <t xml:space="preserve"> (Zn)</t>
    </r>
  </si>
  <si>
    <t xml:space="preserve"> порошковая покраска, опора 2,5мм, труба плоскоовальная 45*25 мм (Zn) 1мм, Обжимка, Заглушки</t>
  </si>
  <si>
    <t>2 опоры 1м</t>
  </si>
  <si>
    <t>Снегозадержание для  натуральной черепицы</t>
  </si>
  <si>
    <t>Русь М45</t>
  </si>
  <si>
    <r>
      <t xml:space="preserve">Снегозадержатель трубчатый Русь М45  для натуральной черепицы </t>
    </r>
    <r>
      <rPr>
        <b/>
        <sz val="12"/>
        <color indexed="8"/>
        <rFont val="Calibri"/>
      </rPr>
      <t>(Zn)</t>
    </r>
  </si>
  <si>
    <t xml:space="preserve">Скоба </t>
  </si>
  <si>
    <r>
      <t>Скоба снегозадерживающая  для гибкой черепицы</t>
    </r>
    <r>
      <rPr>
        <b/>
        <sz val="12"/>
        <color indexed="8"/>
        <rFont val="Calibri"/>
      </rPr>
      <t xml:space="preserve"> (Zn)</t>
    </r>
  </si>
  <si>
    <t>оцинкованный металл 1,5мм, порошковая покраска</t>
  </si>
  <si>
    <t>Скоба снегозадерживающая  для цементнопесчаной черепицы</t>
  </si>
  <si>
    <t>оцинкованный металл 1,2мм, порошковая покраска</t>
  </si>
  <si>
    <t>Опоры всегда поставляются с комплектом крепежа</t>
  </si>
  <si>
    <t>Стандартные цвета: 3003, 3005, 3009, 5002, 5005, 6002, 6005, 6020, 7004, 7024, 8004, 8017, 8019, 9005, 9006, 9016.
Не стандартные цвета: 1014, 1018, 2004, 3007, 3011, 3020, 5000, 5009, 5011, 5012, 5019, 5021, 5015, 6013, 6021, 6029, 6011, 6018, 6028, 6003,7015, 7016, 7030, 7011, 7047, 7035, 8025, 8014, 8028, 9002, 9003. *Минимальная партия уточняется под каждое изделие и цвет индивидуально.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</si>
</sst>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#,##0\ &quot;₽&quot;"/>
    <numFmt numFmtId="166" formatCode="#,##0.00\ &quot;₽&quot;"/>
  </numFmts>
  <fonts count="5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name val="Arial Cyr"/>
    </font>
    <font>
      <b/>
      <vertAlign val="superscript"/>
      <sz val="10"/>
      <name val="Arial Cyr"/>
      <charset val="204"/>
    </font>
    <font>
      <b/>
      <sz val="14"/>
      <color theme="0"/>
      <name val="Calibri"/>
      <family val="2"/>
    </font>
    <font>
      <sz val="10"/>
      <color indexed="62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i/>
      <sz val="12"/>
      <color indexed="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vertAlign val="superscript"/>
      <sz val="12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8"/>
      <color indexed="22"/>
      <name val="Arial Cyr"/>
      <charset val="204"/>
    </font>
    <font>
      <b/>
      <vertAlign val="superscript"/>
      <sz val="12"/>
      <name val="Calibri"/>
      <family val="2"/>
      <charset val="204"/>
      <scheme val="minor"/>
    </font>
    <font>
      <sz val="12"/>
      <color indexed="22"/>
      <name val="Calibri"/>
      <family val="2"/>
      <charset val="204"/>
      <scheme val="minor"/>
    </font>
    <font>
      <b/>
      <sz val="12"/>
      <color rgb="FFFA7D00"/>
      <name val="Calibri"/>
      <family val="2"/>
      <scheme val="minor"/>
    </font>
    <font>
      <sz val="12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0"/>
      <name val="Calibri"/>
    </font>
    <font>
      <sz val="9"/>
      <color indexed="8"/>
      <name val="Arial"/>
      <family val="2"/>
      <charset val="204"/>
    </font>
    <font>
      <sz val="12"/>
      <color indexed="8"/>
      <name val="Calibri"/>
    </font>
    <font>
      <b/>
      <sz val="10"/>
      <color indexed="10"/>
      <name val="Calibri"/>
    </font>
    <font>
      <b/>
      <sz val="12"/>
      <color indexed="8"/>
      <name val="Calibri"/>
    </font>
    <font>
      <sz val="12"/>
      <color indexed="10"/>
      <name val="Calibri"/>
    </font>
    <font>
      <sz val="12"/>
      <color indexed="8"/>
      <name val="Arial"/>
      <family val="2"/>
      <charset val="204"/>
    </font>
    <font>
      <sz val="10"/>
      <color theme="1"/>
      <name val="Arial"/>
      <family val="2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</font>
    <font>
      <sz val="12"/>
      <color theme="1"/>
      <name val="Calibri"/>
    </font>
    <font>
      <sz val="12"/>
      <color rgb="FF000000"/>
      <name val="Calibri"/>
      <family val="2"/>
    </font>
    <font>
      <b/>
      <sz val="13"/>
      <color theme="0"/>
      <name val="Calibri"/>
      <family val="2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2"/>
      <color indexed="8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u/>
      <sz val="12"/>
      <color indexed="10"/>
      <name val="Calibri"/>
      <family val="2"/>
      <charset val="204"/>
      <scheme val="minor"/>
    </font>
    <font>
      <b/>
      <sz val="10"/>
      <name val="Calibri"/>
    </font>
    <font>
      <b/>
      <sz val="12"/>
      <color rgb="FFFF0000"/>
      <name val="Calibri"/>
    </font>
    <font>
      <sz val="14"/>
      <color theme="0"/>
      <name val="Calibri"/>
    </font>
    <font>
      <b/>
      <sz val="16"/>
      <color indexed="8"/>
      <name val="Calibri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5"/>
      </patternFill>
    </fill>
    <fill>
      <patternFill patternType="solid">
        <fgColor theme="0"/>
        <bgColor indexed="1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</fills>
  <borders count="19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">
    <xf numFmtId="0" fontId="0" fillId="0" borderId="0"/>
    <xf numFmtId="0" fontId="2" fillId="0" borderId="0"/>
    <xf numFmtId="0" fontId="3" fillId="0" borderId="0" applyNumberFormat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  <xf numFmtId="0" fontId="24" fillId="6" borderId="17" applyNumberFormat="0" applyAlignment="0" applyProtection="0"/>
    <xf numFmtId="0" fontId="25" fillId="7" borderId="0" applyNumberFormat="0" applyBorder="0" applyAlignment="0" applyProtection="0"/>
    <xf numFmtId="0" fontId="28" fillId="0" borderId="0"/>
  </cellStyleXfs>
  <cellXfs count="182">
    <xf numFmtId="0" fontId="0" fillId="0" borderId="0" xfId="0"/>
    <xf numFmtId="0" fontId="5" fillId="2" borderId="0" xfId="0" applyFont="1" applyFill="1"/>
    <xf numFmtId="0" fontId="0" fillId="2" borderId="0" xfId="0" applyFill="1"/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indent="2"/>
    </xf>
    <xf numFmtId="0" fontId="15" fillId="0" borderId="1" xfId="0" applyFont="1" applyBorder="1" applyAlignment="1">
      <alignment vertical="center"/>
    </xf>
    <xf numFmtId="0" fontId="16" fillId="0" borderId="1" xfId="0" applyFont="1" applyBorder="1" applyAlignment="1">
      <alignment horizontal="right" vertical="center"/>
    </xf>
    <xf numFmtId="4" fontId="17" fillId="0" borderId="1" xfId="1" applyNumberFormat="1" applyFont="1" applyFill="1" applyBorder="1" applyAlignment="1">
      <alignment horizontal="center" vertical="center" wrapText="1"/>
    </xf>
    <xf numFmtId="4" fontId="17" fillId="0" borderId="1" xfId="1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indent="2"/>
    </xf>
    <xf numFmtId="0" fontId="17" fillId="0" borderId="1" xfId="1" applyFont="1" applyFill="1" applyBorder="1" applyAlignment="1">
      <alignment horizontal="left" vertical="center" indent="2"/>
    </xf>
    <xf numFmtId="0" fontId="17" fillId="2" borderId="1" xfId="1" applyFont="1" applyFill="1" applyBorder="1" applyAlignment="1">
      <alignment horizontal="left" vertical="center" indent="2"/>
    </xf>
    <xf numFmtId="0" fontId="6" fillId="2" borderId="12" xfId="0" applyFont="1" applyFill="1" applyBorder="1" applyAlignment="1">
      <alignment vertical="center"/>
    </xf>
    <xf numFmtId="0" fontId="8" fillId="0" borderId="1" xfId="1" applyFont="1" applyFill="1" applyBorder="1" applyAlignment="1">
      <alignment vertical="center" wrapText="1"/>
    </xf>
    <xf numFmtId="0" fontId="15" fillId="2" borderId="0" xfId="0" applyFont="1" applyFill="1"/>
    <xf numFmtId="0" fontId="17" fillId="0" borderId="1" xfId="1" applyFont="1" applyFill="1" applyBorder="1" applyAlignment="1">
      <alignment horizontal="left" vertical="center" indent="4"/>
    </xf>
    <xf numFmtId="4" fontId="17" fillId="0" borderId="1" xfId="1" applyNumberFormat="1" applyFont="1" applyFill="1" applyBorder="1" applyAlignment="1">
      <alignment horizontal="left" vertical="center" indent="2"/>
    </xf>
    <xf numFmtId="164" fontId="18" fillId="2" borderId="1" xfId="1" applyNumberFormat="1" applyFont="1" applyFill="1" applyBorder="1" applyAlignment="1">
      <alignment horizontal="center" vertical="center"/>
    </xf>
    <xf numFmtId="0" fontId="18" fillId="5" borderId="0" xfId="1" applyFont="1" applyFill="1" applyBorder="1" applyAlignment="1">
      <alignment horizontal="left" vertical="top"/>
    </xf>
    <xf numFmtId="0" fontId="23" fillId="5" borderId="0" xfId="1" applyFont="1" applyFill="1" applyBorder="1" applyAlignment="1">
      <alignment horizontal="left" vertical="top"/>
    </xf>
    <xf numFmtId="0" fontId="15" fillId="5" borderId="0" xfId="0" applyFont="1" applyFill="1"/>
    <xf numFmtId="0" fontId="17" fillId="5" borderId="0" xfId="1" applyFont="1" applyFill="1" applyBorder="1" applyAlignment="1">
      <alignment horizontal="left" vertical="top"/>
    </xf>
    <xf numFmtId="0" fontId="21" fillId="5" borderId="0" xfId="1" applyFont="1" applyFill="1" applyBorder="1" applyAlignment="1">
      <alignment horizontal="left" vertical="top"/>
    </xf>
    <xf numFmtId="0" fontId="13" fillId="5" borderId="0" xfId="1" applyFont="1" applyFill="1" applyBorder="1" applyAlignment="1">
      <alignment horizontal="left" vertical="top"/>
    </xf>
    <xf numFmtId="0" fontId="17" fillId="0" borderId="1" xfId="1" applyFont="1" applyFill="1" applyBorder="1" applyAlignment="1">
      <alignment horizontal="left" vertical="center" indent="1"/>
    </xf>
    <xf numFmtId="164" fontId="18" fillId="0" borderId="1" xfId="1" applyNumberFormat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 wrapText="1"/>
    </xf>
    <xf numFmtId="0" fontId="20" fillId="3" borderId="15" xfId="1" applyFont="1" applyFill="1" applyBorder="1" applyAlignment="1">
      <alignment horizontal="center" vertical="center" wrapText="1"/>
    </xf>
    <xf numFmtId="0" fontId="20" fillId="3" borderId="11" xfId="1" applyFont="1" applyFill="1" applyBorder="1" applyAlignment="1">
      <alignment horizontal="center" vertical="center" wrapText="1"/>
    </xf>
    <xf numFmtId="0" fontId="18" fillId="5" borderId="0" xfId="1" applyFont="1" applyFill="1" applyBorder="1" applyAlignment="1">
      <alignment horizontal="left" vertical="center"/>
    </xf>
    <xf numFmtId="164" fontId="18" fillId="2" borderId="1" xfId="1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2" xfId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0" fontId="0" fillId="2" borderId="2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20" fillId="3" borderId="1" xfId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26" fillId="3" borderId="1" xfId="5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3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4" xfId="0" applyFill="1" applyBorder="1"/>
    <xf numFmtId="0" fontId="0" fillId="2" borderId="7" xfId="0" applyFill="1" applyBorder="1"/>
    <xf numFmtId="0" fontId="0" fillId="2" borderId="5" xfId="0" applyFill="1" applyBorder="1"/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1" xfId="6" applyFont="1" applyFill="1" applyBorder="1" applyAlignment="1">
      <alignment horizontal="center" vertical="center"/>
    </xf>
    <xf numFmtId="0" fontId="7" fillId="4" borderId="1" xfId="7" applyFont="1" applyFill="1" applyBorder="1" applyAlignment="1">
      <alignment horizontal="center" vertical="center" wrapText="1"/>
    </xf>
    <xf numFmtId="0" fontId="29" fillId="4" borderId="1" xfId="7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165" fontId="33" fillId="0" borderId="1" xfId="0" applyNumberFormat="1" applyFont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165" fontId="33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165" fontId="33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17" fillId="2" borderId="10" xfId="2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left" vertical="center" wrapText="1"/>
    </xf>
    <xf numFmtId="165" fontId="33" fillId="0" borderId="10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6" fillId="8" borderId="0" xfId="0" applyFont="1" applyFill="1" applyBorder="1" applyAlignment="1">
      <alignment horizontal="left" vertical="center" wrapText="1"/>
    </xf>
    <xf numFmtId="0" fontId="37" fillId="8" borderId="0" xfId="0" applyFont="1" applyFill="1" applyBorder="1" applyAlignment="1">
      <alignment horizontal="left" wrapText="1"/>
    </xf>
    <xf numFmtId="0" fontId="38" fillId="8" borderId="0" xfId="0" applyFont="1" applyFill="1" applyBorder="1" applyAlignment="1">
      <alignment horizontal="left" wrapText="1"/>
    </xf>
    <xf numFmtId="0" fontId="0" fillId="2" borderId="0" xfId="0" applyFill="1" applyAlignment="1">
      <alignment wrapText="1"/>
    </xf>
    <xf numFmtId="0" fontId="39" fillId="2" borderId="0" xfId="0" applyFont="1" applyFill="1"/>
    <xf numFmtId="0" fontId="26" fillId="3" borderId="12" xfId="5" applyFont="1" applyFill="1" applyBorder="1" applyAlignment="1">
      <alignment horizontal="center" vertical="center" wrapText="1"/>
    </xf>
    <xf numFmtId="0" fontId="26" fillId="3" borderId="15" xfId="5" applyFont="1" applyFill="1" applyBorder="1" applyAlignment="1">
      <alignment horizontal="center" vertical="center" wrapText="1"/>
    </xf>
    <xf numFmtId="0" fontId="26" fillId="3" borderId="11" xfId="5" applyFont="1" applyFill="1" applyBorder="1" applyAlignment="1">
      <alignment horizontal="center" vertical="center" wrapText="1"/>
    </xf>
    <xf numFmtId="0" fontId="41" fillId="4" borderId="1" xfId="7" applyFont="1" applyFill="1" applyBorder="1" applyAlignment="1">
      <alignment horizontal="center" vertical="center" wrapText="1"/>
    </xf>
    <xf numFmtId="2" fontId="29" fillId="4" borderId="1" xfId="7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166" fontId="44" fillId="2" borderId="1" xfId="1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left" vertical="center" wrapText="1"/>
    </xf>
    <xf numFmtId="2" fontId="42" fillId="0" borderId="1" xfId="0" applyNumberFormat="1" applyFont="1" applyFill="1" applyBorder="1" applyAlignment="1">
      <alignment horizontal="center" vertical="center" wrapText="1"/>
    </xf>
    <xf numFmtId="166" fontId="44" fillId="2" borderId="12" xfId="1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/>
    </xf>
    <xf numFmtId="0" fontId="45" fillId="0" borderId="1" xfId="0" applyFont="1" applyFill="1" applyBorder="1" applyAlignment="1">
      <alignment horizontal="left" vertical="center" wrapText="1"/>
    </xf>
    <xf numFmtId="2" fontId="17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0" fontId="4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166" fontId="44" fillId="2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5" fillId="0" borderId="12" xfId="0" applyFont="1" applyFill="1" applyBorder="1" applyAlignment="1">
      <alignment horizontal="left" vertical="center" wrapText="1"/>
    </xf>
    <xf numFmtId="0" fontId="45" fillId="0" borderId="1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 wrapText="1"/>
    </xf>
    <xf numFmtId="0" fontId="26" fillId="3" borderId="4" xfId="5" applyFont="1" applyFill="1" applyBorder="1" applyAlignment="1">
      <alignment horizontal="center" vertical="center" wrapText="1"/>
    </xf>
    <xf numFmtId="0" fontId="26" fillId="3" borderId="7" xfId="5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1" fillId="9" borderId="18" xfId="0" applyFont="1" applyFill="1" applyBorder="1" applyAlignment="1">
      <alignment horizontal="center" vertical="center" wrapText="1"/>
    </xf>
    <xf numFmtId="0" fontId="31" fillId="9" borderId="18" xfId="0" applyFont="1" applyFill="1" applyBorder="1" applyAlignment="1">
      <alignment horizontal="center" vertical="center" wrapText="1"/>
    </xf>
    <xf numFmtId="166" fontId="33" fillId="9" borderId="18" xfId="0" applyNumberFormat="1" applyFont="1" applyFill="1" applyBorder="1" applyAlignment="1">
      <alignment horizontal="center" vertical="center" wrapText="1"/>
    </xf>
    <xf numFmtId="0" fontId="39" fillId="9" borderId="18" xfId="0" applyFont="1" applyFill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166" fontId="33" fillId="0" borderId="13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166" fontId="33" fillId="0" borderId="1" xfId="0" applyNumberFormat="1" applyFont="1" applyBorder="1" applyAlignment="1">
      <alignment horizontal="center" vertical="center" wrapText="1"/>
    </xf>
    <xf numFmtId="166" fontId="33" fillId="0" borderId="1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0" fillId="0" borderId="1" xfId="0" applyBorder="1"/>
    <xf numFmtId="0" fontId="48" fillId="2" borderId="0" xfId="1" applyFont="1" applyFill="1" applyBorder="1" applyAlignment="1">
      <alignment vertical="center"/>
    </xf>
    <xf numFmtId="0" fontId="13" fillId="2" borderId="0" xfId="1" applyFont="1" applyFill="1" applyBorder="1" applyAlignment="1">
      <alignment vertical="center"/>
    </xf>
    <xf numFmtId="0" fontId="49" fillId="0" borderId="1" xfId="0" applyFont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1" fillId="10" borderId="1" xfId="0" applyFont="1" applyFill="1" applyBorder="1" applyAlignment="1">
      <alignment horizontal="center" vertical="center"/>
    </xf>
    <xf numFmtId="0" fontId="50" fillId="3" borderId="1" xfId="0" applyFont="1" applyFill="1" applyBorder="1" applyAlignment="1">
      <alignment horizontal="center" vertical="center"/>
    </xf>
    <xf numFmtId="0" fontId="31" fillId="10" borderId="1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 readingOrder="1"/>
    </xf>
    <xf numFmtId="0" fontId="51" fillId="0" borderId="1" xfId="0" applyFont="1" applyBorder="1" applyAlignment="1">
      <alignment horizontal="center" vertical="center"/>
    </xf>
    <xf numFmtId="0" fontId="39" fillId="2" borderId="0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</cellXfs>
  <cellStyles count="8">
    <cellStyle name="Акцент2" xfId="6" builtinId="33"/>
    <cellStyle name="Вычисление" xfId="5" builtinId="22"/>
    <cellStyle name="Гиперссылка 2" xfId="3"/>
    <cellStyle name="Обычный" xfId="0" builtinId="0"/>
    <cellStyle name="Обычный 2" xfId="1"/>
    <cellStyle name="Обычный 2 2" xfId="2"/>
    <cellStyle name="Обычный 2 3 2" xfId="7"/>
    <cellStyle name="Процентный 2" xfId="4"/>
  </cellStyles>
  <dxfs count="2">
    <dxf>
      <fill>
        <patternFill patternType="solid">
          <bgColor theme="0"/>
        </patternFill>
      </fill>
    </dxf>
    <dxf>
      <fill>
        <patternFill>
          <bgColor theme="2"/>
        </patternFill>
      </fill>
    </dxf>
  </dxfs>
  <tableStyles count="1" defaultTableStyle="TableStyleMedium2" defaultPivotStyle="PivotStyleLight16">
    <tableStyle name="Валмикров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hyperlink" Target="#&#1056;&#1059;&#1057;&#1068;!R1C1"/><Relationship Id="rId12" Type="http://schemas.openxmlformats.org/officeDocument/2006/relationships/image" Target="../media/image7.png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hyperlink" Target="#'ORIMA. &#1057;&#1082;&#1083;&#1072;&#1076;'!R1C1"/><Relationship Id="rId4" Type="http://schemas.openxmlformats.org/officeDocument/2006/relationships/image" Target="../media/image3.jpg"/><Relationship Id="rId5" Type="http://schemas.openxmlformats.org/officeDocument/2006/relationships/hyperlink" Target="#BORGE!R1C1"/><Relationship Id="rId6" Type="http://schemas.openxmlformats.org/officeDocument/2006/relationships/image" Target="../media/image4.jpg"/><Relationship Id="rId7" Type="http://schemas.openxmlformats.org/officeDocument/2006/relationships/hyperlink" Target="#'GRAND LINE'!R1C1"/><Relationship Id="rId8" Type="http://schemas.openxmlformats.org/officeDocument/2006/relationships/image" Target="../media/image5.png"/><Relationship Id="rId9" Type="http://schemas.openxmlformats.org/officeDocument/2006/relationships/hyperlink" Target="#FARACS!R1C1"/><Relationship Id="rId10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7.png"/><Relationship Id="rId12" Type="http://schemas.openxmlformats.org/officeDocument/2006/relationships/image" Target="../media/image18.png"/><Relationship Id="rId13" Type="http://schemas.openxmlformats.org/officeDocument/2006/relationships/image" Target="../media/image19.png"/><Relationship Id="rId14" Type="http://schemas.openxmlformats.org/officeDocument/2006/relationships/image" Target="../media/image20.png"/><Relationship Id="rId15" Type="http://schemas.openxmlformats.org/officeDocument/2006/relationships/image" Target="../media/image21.png"/><Relationship Id="rId1" Type="http://schemas.openxmlformats.org/officeDocument/2006/relationships/image" Target="../media/image2.jpg"/><Relationship Id="rId2" Type="http://schemas.openxmlformats.org/officeDocument/2006/relationships/image" Target="../media/image1.jpg"/><Relationship Id="rId3" Type="http://schemas.openxmlformats.org/officeDocument/2006/relationships/image" Target="../media/image9.png"/><Relationship Id="rId4" Type="http://schemas.openxmlformats.org/officeDocument/2006/relationships/image" Target="../media/image10.png"/><Relationship Id="rId5" Type="http://schemas.openxmlformats.org/officeDocument/2006/relationships/image" Target="../media/image11.png"/><Relationship Id="rId6" Type="http://schemas.openxmlformats.org/officeDocument/2006/relationships/image" Target="../media/image12.png"/><Relationship Id="rId7" Type="http://schemas.openxmlformats.org/officeDocument/2006/relationships/image" Target="../media/image13.png"/><Relationship Id="rId8" Type="http://schemas.openxmlformats.org/officeDocument/2006/relationships/image" Target="../media/image14.png"/><Relationship Id="rId9" Type="http://schemas.openxmlformats.org/officeDocument/2006/relationships/image" Target="../media/image15.png"/><Relationship Id="rId10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.png"/><Relationship Id="rId20" Type="http://schemas.openxmlformats.org/officeDocument/2006/relationships/image" Target="../media/image37.jpeg"/><Relationship Id="rId21" Type="http://schemas.openxmlformats.org/officeDocument/2006/relationships/image" Target="../media/image38.jpeg"/><Relationship Id="rId22" Type="http://schemas.openxmlformats.org/officeDocument/2006/relationships/image" Target="../media/image39.png"/><Relationship Id="rId23" Type="http://schemas.openxmlformats.org/officeDocument/2006/relationships/image" Target="../media/image40.png"/><Relationship Id="rId24" Type="http://schemas.openxmlformats.org/officeDocument/2006/relationships/image" Target="../media/image41.png"/><Relationship Id="rId10" Type="http://schemas.openxmlformats.org/officeDocument/2006/relationships/image" Target="../media/image27.jpeg"/><Relationship Id="rId11" Type="http://schemas.openxmlformats.org/officeDocument/2006/relationships/image" Target="../media/image28.jpeg"/><Relationship Id="rId12" Type="http://schemas.openxmlformats.org/officeDocument/2006/relationships/image" Target="../media/image29.png"/><Relationship Id="rId13" Type="http://schemas.openxmlformats.org/officeDocument/2006/relationships/image" Target="../media/image30.png"/><Relationship Id="rId14" Type="http://schemas.openxmlformats.org/officeDocument/2006/relationships/image" Target="../media/image31.png"/><Relationship Id="rId15" Type="http://schemas.openxmlformats.org/officeDocument/2006/relationships/image" Target="../media/image32.png"/><Relationship Id="rId16" Type="http://schemas.openxmlformats.org/officeDocument/2006/relationships/image" Target="../media/image33.jpeg"/><Relationship Id="rId17" Type="http://schemas.openxmlformats.org/officeDocument/2006/relationships/image" Target="../media/image34.jpeg"/><Relationship Id="rId18" Type="http://schemas.openxmlformats.org/officeDocument/2006/relationships/image" Target="../media/image35.jpeg"/><Relationship Id="rId19" Type="http://schemas.openxmlformats.org/officeDocument/2006/relationships/image" Target="../media/image36.jpeg"/><Relationship Id="rId1" Type="http://schemas.openxmlformats.org/officeDocument/2006/relationships/image" Target="../media/image22.jpeg"/><Relationship Id="rId2" Type="http://schemas.openxmlformats.org/officeDocument/2006/relationships/image" Target="../media/image23.jpeg"/><Relationship Id="rId3" Type="http://schemas.openxmlformats.org/officeDocument/2006/relationships/image" Target="../media/image10.png"/><Relationship Id="rId4" Type="http://schemas.openxmlformats.org/officeDocument/2006/relationships/image" Target="../media/image11.png"/><Relationship Id="rId5" Type="http://schemas.openxmlformats.org/officeDocument/2006/relationships/image" Target="../media/image24.png"/><Relationship Id="rId6" Type="http://schemas.openxmlformats.org/officeDocument/2006/relationships/image" Target="../media/image25.jpeg"/><Relationship Id="rId7" Type="http://schemas.openxmlformats.org/officeDocument/2006/relationships/image" Target="../media/image26.png"/><Relationship Id="rId8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4" Type="http://schemas.openxmlformats.org/officeDocument/2006/relationships/image" Target="../media/image42.jpeg"/><Relationship Id="rId5" Type="http://schemas.openxmlformats.org/officeDocument/2006/relationships/image" Target="../media/image43.jpeg"/><Relationship Id="rId6" Type="http://schemas.openxmlformats.org/officeDocument/2006/relationships/image" Target="../media/image44.jpeg"/><Relationship Id="rId7" Type="http://schemas.openxmlformats.org/officeDocument/2006/relationships/image" Target="../media/image45.jpeg"/><Relationship Id="rId8" Type="http://schemas.openxmlformats.org/officeDocument/2006/relationships/image" Target="../media/image46.jpeg"/><Relationship Id="rId9" Type="http://schemas.openxmlformats.org/officeDocument/2006/relationships/image" Target="../media/image47.jpeg"/><Relationship Id="rId1" Type="http://schemas.openxmlformats.org/officeDocument/2006/relationships/image" Target="../media/image2.jpg"/><Relationship Id="rId2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1" Type="http://schemas.openxmlformats.org/officeDocument/2006/relationships/image" Target="../media/image56.png"/><Relationship Id="rId12" Type="http://schemas.openxmlformats.org/officeDocument/2006/relationships/image" Target="../media/image57.png"/><Relationship Id="rId13" Type="http://schemas.openxmlformats.org/officeDocument/2006/relationships/image" Target="../media/image58.png"/><Relationship Id="rId14" Type="http://schemas.openxmlformats.org/officeDocument/2006/relationships/image" Target="../media/image59.png"/><Relationship Id="rId15" Type="http://schemas.openxmlformats.org/officeDocument/2006/relationships/image" Target="../media/image60.png"/><Relationship Id="rId16" Type="http://schemas.openxmlformats.org/officeDocument/2006/relationships/image" Target="../media/image61.jpeg"/><Relationship Id="rId17" Type="http://schemas.openxmlformats.org/officeDocument/2006/relationships/image" Target="../media/image62.png"/><Relationship Id="rId18" Type="http://schemas.openxmlformats.org/officeDocument/2006/relationships/image" Target="../media/image63.jpeg"/><Relationship Id="rId19" Type="http://schemas.openxmlformats.org/officeDocument/2006/relationships/image" Target="../media/image64.jpeg"/><Relationship Id="rId1" Type="http://schemas.openxmlformats.org/officeDocument/2006/relationships/image" Target="../media/image2.jpg"/><Relationship Id="rId2" Type="http://schemas.openxmlformats.org/officeDocument/2006/relationships/image" Target="../media/image1.jpg"/><Relationship Id="rId3" Type="http://schemas.openxmlformats.org/officeDocument/2006/relationships/image" Target="../media/image48.jpeg"/><Relationship Id="rId4" Type="http://schemas.openxmlformats.org/officeDocument/2006/relationships/image" Target="../media/image49.png"/><Relationship Id="rId5" Type="http://schemas.openxmlformats.org/officeDocument/2006/relationships/image" Target="../media/image50.png"/><Relationship Id="rId6" Type="http://schemas.openxmlformats.org/officeDocument/2006/relationships/image" Target="../media/image51.png"/><Relationship Id="rId7" Type="http://schemas.openxmlformats.org/officeDocument/2006/relationships/image" Target="../media/image52.png"/><Relationship Id="rId8" Type="http://schemas.openxmlformats.org/officeDocument/2006/relationships/image" Target="../media/image53.png"/><Relationship Id="rId9" Type="http://schemas.openxmlformats.org/officeDocument/2006/relationships/image" Target="../media/image54.png"/><Relationship Id="rId10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508000</xdr:colOff>
      <xdr:row>0</xdr:row>
      <xdr:rowOff>127000</xdr:rowOff>
    </xdr:from>
    <xdr:to>
      <xdr:col>7</xdr:col>
      <xdr:colOff>3224</xdr:colOff>
      <xdr:row>7</xdr:row>
      <xdr:rowOff>4844</xdr:rowOff>
    </xdr:to>
    <xdr:pic>
      <xdr:nvPicPr>
        <xdr:cNvPr id="2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0" y="127000"/>
          <a:ext cx="7115224" cy="13002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825536</xdr:colOff>
      <xdr:row>6</xdr:row>
      <xdr:rowOff>80400</xdr:rowOff>
    </xdr:to>
    <xdr:pic>
      <xdr:nvPicPr>
        <xdr:cNvPr id="3" name="Изображение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000536" cy="129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132386</xdr:colOff>
      <xdr:row>12</xdr:row>
      <xdr:rowOff>25401</xdr:rowOff>
    </xdr:from>
    <xdr:to>
      <xdr:col>1</xdr:col>
      <xdr:colOff>1849585</xdr:colOff>
      <xdr:row>14</xdr:row>
      <xdr:rowOff>159077</xdr:rowOff>
    </xdr:to>
    <xdr:pic>
      <xdr:nvPicPr>
        <xdr:cNvPr id="4" name="Изображение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2386" y="2654301"/>
          <a:ext cx="1717199" cy="540076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127001</xdr:colOff>
      <xdr:row>11</xdr:row>
      <xdr:rowOff>190500</xdr:rowOff>
    </xdr:from>
    <xdr:to>
      <xdr:col>3</xdr:col>
      <xdr:colOff>1844200</xdr:colOff>
      <xdr:row>15</xdr:row>
      <xdr:rowOff>14942</xdr:rowOff>
    </xdr:to>
    <xdr:pic>
      <xdr:nvPicPr>
        <xdr:cNvPr id="5" name="Изображение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72001" y="2616200"/>
          <a:ext cx="1717199" cy="637242"/>
        </a:xfrm>
        <a:prstGeom prst="rect">
          <a:avLst/>
        </a:prstGeom>
      </xdr:spPr>
    </xdr:pic>
    <xdr:clientData/>
  </xdr:twoCellAnchor>
  <xdr:twoCellAnchor editAs="oneCell">
    <xdr:from>
      <xdr:col>4</xdr:col>
      <xdr:colOff>1231900</xdr:colOff>
      <xdr:row>12</xdr:row>
      <xdr:rowOff>114300</xdr:rowOff>
    </xdr:from>
    <xdr:to>
      <xdr:col>6</xdr:col>
      <xdr:colOff>109453</xdr:colOff>
      <xdr:row>14</xdr:row>
      <xdr:rowOff>75100</xdr:rowOff>
    </xdr:to>
    <xdr:pic>
      <xdr:nvPicPr>
        <xdr:cNvPr id="6" name="Изображение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81900" y="2743200"/>
          <a:ext cx="2052553" cy="36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20</xdr:row>
      <xdr:rowOff>190500</xdr:rowOff>
    </xdr:from>
    <xdr:to>
      <xdr:col>1</xdr:col>
      <xdr:colOff>1847000</xdr:colOff>
      <xdr:row>23</xdr:row>
      <xdr:rowOff>200100</xdr:rowOff>
    </xdr:to>
    <xdr:pic>
      <xdr:nvPicPr>
        <xdr:cNvPr id="7" name="Изображение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7001" y="4521200"/>
          <a:ext cx="1719999" cy="6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20</xdr:row>
      <xdr:rowOff>190500</xdr:rowOff>
    </xdr:from>
    <xdr:to>
      <xdr:col>3</xdr:col>
      <xdr:colOff>1831500</xdr:colOff>
      <xdr:row>24</xdr:row>
      <xdr:rowOff>133268</xdr:rowOff>
    </xdr:to>
    <xdr:pic>
      <xdr:nvPicPr>
        <xdr:cNvPr id="8" name="Изображение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59301" y="4521200"/>
          <a:ext cx="1717199" cy="755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2050942</xdr:colOff>
      <xdr:row>5</xdr:row>
      <xdr:rowOff>177199</xdr:rowOff>
    </xdr:to>
    <xdr:pic>
      <xdr:nvPicPr>
        <xdr:cNvPr id="4" name="Изображение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29306" cy="1447199"/>
        </a:xfrm>
        <a:prstGeom prst="rect">
          <a:avLst/>
        </a:prstGeom>
      </xdr:spPr>
    </xdr:pic>
    <xdr:clientData/>
  </xdr:twoCellAnchor>
  <xdr:twoCellAnchor editAs="oneCell">
    <xdr:from>
      <xdr:col>2</xdr:col>
      <xdr:colOff>2318134</xdr:colOff>
      <xdr:row>0</xdr:row>
      <xdr:rowOff>0</xdr:rowOff>
    </xdr:from>
    <xdr:to>
      <xdr:col>10</xdr:col>
      <xdr:colOff>490278</xdr:colOff>
      <xdr:row>5</xdr:row>
      <xdr:rowOff>177199</xdr:rowOff>
    </xdr:to>
    <xdr:pic>
      <xdr:nvPicPr>
        <xdr:cNvPr id="5" name="Изображение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8801" y="0"/>
          <a:ext cx="7919394" cy="13942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545415</xdr:colOff>
      <xdr:row>5</xdr:row>
      <xdr:rowOff>177200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429306" cy="1447199"/>
        </a:xfrm>
        <a:prstGeom prst="rect">
          <a:avLst/>
        </a:prstGeom>
      </xdr:spPr>
    </xdr:pic>
    <xdr:clientData/>
  </xdr:twoCellAnchor>
  <xdr:twoCellAnchor editAs="oneCell">
    <xdr:from>
      <xdr:col>3</xdr:col>
      <xdr:colOff>1023012</xdr:colOff>
      <xdr:row>0</xdr:row>
      <xdr:rowOff>0</xdr:rowOff>
    </xdr:from>
    <xdr:to>
      <xdr:col>11</xdr:col>
      <xdr:colOff>294861</xdr:colOff>
      <xdr:row>5</xdr:row>
      <xdr:rowOff>177199</xdr:rowOff>
    </xdr:to>
    <xdr:pic>
      <xdr:nvPicPr>
        <xdr:cNvPr id="11" name="Изображение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85" y="0"/>
          <a:ext cx="7919394" cy="1447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25401</xdr:rowOff>
    </xdr:from>
    <xdr:to>
      <xdr:col>1</xdr:col>
      <xdr:colOff>1991088</xdr:colOff>
      <xdr:row>7</xdr:row>
      <xdr:rowOff>50200</xdr:rowOff>
    </xdr:to>
    <xdr:pic>
      <xdr:nvPicPr>
        <xdr:cNvPr id="26" name="Изображение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1"/>
          <a:ext cx="4454888" cy="1447199"/>
        </a:xfrm>
        <a:prstGeom prst="rect">
          <a:avLst/>
        </a:prstGeom>
      </xdr:spPr>
    </xdr:pic>
    <xdr:clientData/>
  </xdr:twoCellAnchor>
  <xdr:twoCellAnchor editAs="oneCell">
    <xdr:from>
      <xdr:col>1</xdr:col>
      <xdr:colOff>2325512</xdr:colOff>
      <xdr:row>0</xdr:row>
      <xdr:rowOff>177800</xdr:rowOff>
    </xdr:from>
    <xdr:to>
      <xdr:col>6</xdr:col>
      <xdr:colOff>3063</xdr:colOff>
      <xdr:row>8</xdr:row>
      <xdr:rowOff>5044</xdr:rowOff>
    </xdr:to>
    <xdr:pic>
      <xdr:nvPicPr>
        <xdr:cNvPr id="27" name="Изображение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956" y="177800"/>
          <a:ext cx="7922218" cy="1407688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29</xdr:row>
      <xdr:rowOff>25400</xdr:rowOff>
    </xdr:from>
    <xdr:to>
      <xdr:col>0</xdr:col>
      <xdr:colOff>2057400</xdr:colOff>
      <xdr:row>31</xdr:row>
      <xdr:rowOff>381000</xdr:rowOff>
    </xdr:to>
    <xdr:pic>
      <xdr:nvPicPr>
        <xdr:cNvPr id="28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763500"/>
          <a:ext cx="18034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25400</xdr:colOff>
      <xdr:row>11</xdr:row>
      <xdr:rowOff>0</xdr:rowOff>
    </xdr:from>
    <xdr:to>
      <xdr:col>0</xdr:col>
      <xdr:colOff>25400</xdr:colOff>
      <xdr:row>13</xdr:row>
      <xdr:rowOff>266700</xdr:rowOff>
    </xdr:to>
    <xdr:pic>
      <xdr:nvPicPr>
        <xdr:cNvPr id="29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603500"/>
          <a:ext cx="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2273300</xdr:colOff>
      <xdr:row>11</xdr:row>
      <xdr:rowOff>139700</xdr:rowOff>
    </xdr:from>
    <xdr:to>
      <xdr:col>0</xdr:col>
      <xdr:colOff>2273300</xdr:colOff>
      <xdr:row>14</xdr:row>
      <xdr:rowOff>88900</xdr:rowOff>
    </xdr:to>
    <xdr:pic>
      <xdr:nvPicPr>
        <xdr:cNvPr id="30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300" y="2743200"/>
          <a:ext cx="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127000</xdr:colOff>
      <xdr:row>21</xdr:row>
      <xdr:rowOff>63500</xdr:rowOff>
    </xdr:from>
    <xdr:to>
      <xdr:col>0</xdr:col>
      <xdr:colOff>127000</xdr:colOff>
      <xdr:row>23</xdr:row>
      <xdr:rowOff>50800</xdr:rowOff>
    </xdr:to>
    <xdr:pic>
      <xdr:nvPicPr>
        <xdr:cNvPr id="31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826500"/>
          <a:ext cx="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2705100</xdr:colOff>
      <xdr:row>21</xdr:row>
      <xdr:rowOff>533400</xdr:rowOff>
    </xdr:from>
    <xdr:to>
      <xdr:col>0</xdr:col>
      <xdr:colOff>2705100</xdr:colOff>
      <xdr:row>23</xdr:row>
      <xdr:rowOff>228600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800" y="916940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2933700</xdr:colOff>
      <xdr:row>26</xdr:row>
      <xdr:rowOff>0</xdr:rowOff>
    </xdr:from>
    <xdr:to>
      <xdr:col>0</xdr:col>
      <xdr:colOff>2933700</xdr:colOff>
      <xdr:row>26</xdr:row>
      <xdr:rowOff>292100</xdr:rowOff>
    </xdr:to>
    <xdr:pic>
      <xdr:nvPicPr>
        <xdr:cNvPr id="3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800" y="10985500"/>
          <a:ext cx="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2921000</xdr:colOff>
      <xdr:row>26</xdr:row>
      <xdr:rowOff>25400</xdr:rowOff>
    </xdr:from>
    <xdr:to>
      <xdr:col>0</xdr:col>
      <xdr:colOff>2921000</xdr:colOff>
      <xdr:row>26</xdr:row>
      <xdr:rowOff>317500</xdr:rowOff>
    </xdr:to>
    <xdr:pic>
      <xdr:nvPicPr>
        <xdr:cNvPr id="3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800" y="11010900"/>
          <a:ext cx="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2679700</xdr:colOff>
      <xdr:row>24</xdr:row>
      <xdr:rowOff>355600</xdr:rowOff>
    </xdr:from>
    <xdr:to>
      <xdr:col>0</xdr:col>
      <xdr:colOff>2679700</xdr:colOff>
      <xdr:row>25</xdr:row>
      <xdr:rowOff>355600</xdr:rowOff>
    </xdr:to>
    <xdr:pic>
      <xdr:nvPicPr>
        <xdr:cNvPr id="3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800" y="103505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444500</xdr:colOff>
      <xdr:row>25</xdr:row>
      <xdr:rowOff>228600</xdr:rowOff>
    </xdr:from>
    <xdr:to>
      <xdr:col>0</xdr:col>
      <xdr:colOff>444500</xdr:colOff>
      <xdr:row>26</xdr:row>
      <xdr:rowOff>165100</xdr:rowOff>
    </xdr:to>
    <xdr:pic>
      <xdr:nvPicPr>
        <xdr:cNvPr id="36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0604500"/>
          <a:ext cx="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736600</xdr:colOff>
      <xdr:row>26</xdr:row>
      <xdr:rowOff>0</xdr:rowOff>
    </xdr:from>
    <xdr:to>
      <xdr:col>0</xdr:col>
      <xdr:colOff>736600</xdr:colOff>
      <xdr:row>27</xdr:row>
      <xdr:rowOff>393700</xdr:rowOff>
    </xdr:to>
    <xdr:pic>
      <xdr:nvPicPr>
        <xdr:cNvPr id="37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" y="10985500"/>
          <a:ext cx="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1511300</xdr:colOff>
      <xdr:row>28</xdr:row>
      <xdr:rowOff>25400</xdr:rowOff>
    </xdr:from>
    <xdr:to>
      <xdr:col>0</xdr:col>
      <xdr:colOff>1511300</xdr:colOff>
      <xdr:row>29</xdr:row>
      <xdr:rowOff>177800</xdr:rowOff>
    </xdr:to>
    <xdr:pic>
      <xdr:nvPicPr>
        <xdr:cNvPr id="3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300" y="12255500"/>
          <a:ext cx="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1778000</xdr:colOff>
      <xdr:row>30</xdr:row>
      <xdr:rowOff>203200</xdr:rowOff>
    </xdr:from>
    <xdr:to>
      <xdr:col>0</xdr:col>
      <xdr:colOff>1778000</xdr:colOff>
      <xdr:row>31</xdr:row>
      <xdr:rowOff>38100</xdr:rowOff>
    </xdr:to>
    <xdr:pic>
      <xdr:nvPicPr>
        <xdr:cNvPr id="3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133731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1066800</xdr:colOff>
      <xdr:row>31</xdr:row>
      <xdr:rowOff>292100</xdr:rowOff>
    </xdr:from>
    <xdr:to>
      <xdr:col>0</xdr:col>
      <xdr:colOff>1066800</xdr:colOff>
      <xdr:row>32</xdr:row>
      <xdr:rowOff>38100</xdr:rowOff>
    </xdr:to>
    <xdr:pic>
      <xdr:nvPicPr>
        <xdr:cNvPr id="40" name="Picture 368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3893800"/>
          <a:ext cx="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406400</xdr:colOff>
      <xdr:row>19</xdr:row>
      <xdr:rowOff>127000</xdr:rowOff>
    </xdr:from>
    <xdr:to>
      <xdr:col>0</xdr:col>
      <xdr:colOff>2146300</xdr:colOff>
      <xdr:row>21</xdr:row>
      <xdr:rowOff>190500</xdr:rowOff>
    </xdr:to>
    <xdr:pic>
      <xdr:nvPicPr>
        <xdr:cNvPr id="41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8140700"/>
          <a:ext cx="17399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355600</xdr:colOff>
      <xdr:row>13</xdr:row>
      <xdr:rowOff>190500</xdr:rowOff>
    </xdr:from>
    <xdr:to>
      <xdr:col>0</xdr:col>
      <xdr:colOff>2057400</xdr:colOff>
      <xdr:row>14</xdr:row>
      <xdr:rowOff>317500</xdr:rowOff>
    </xdr:to>
    <xdr:pic>
      <xdr:nvPicPr>
        <xdr:cNvPr id="42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3606800"/>
          <a:ext cx="1701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330200</xdr:colOff>
      <xdr:row>22</xdr:row>
      <xdr:rowOff>88900</xdr:rowOff>
    </xdr:from>
    <xdr:to>
      <xdr:col>0</xdr:col>
      <xdr:colOff>2095500</xdr:colOff>
      <xdr:row>24</xdr:row>
      <xdr:rowOff>88900</xdr:rowOff>
    </xdr:to>
    <xdr:pic>
      <xdr:nvPicPr>
        <xdr:cNvPr id="43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58300"/>
          <a:ext cx="17653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27</xdr:row>
      <xdr:rowOff>203200</xdr:rowOff>
    </xdr:from>
    <xdr:to>
      <xdr:col>0</xdr:col>
      <xdr:colOff>1917700</xdr:colOff>
      <xdr:row>28</xdr:row>
      <xdr:rowOff>203200</xdr:rowOff>
    </xdr:to>
    <xdr:pic>
      <xdr:nvPicPr>
        <xdr:cNvPr id="44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1798300"/>
          <a:ext cx="13843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32</xdr:row>
      <xdr:rowOff>12700</xdr:rowOff>
    </xdr:from>
    <xdr:to>
      <xdr:col>0</xdr:col>
      <xdr:colOff>2286000</xdr:colOff>
      <xdr:row>34</xdr:row>
      <xdr:rowOff>355600</xdr:rowOff>
    </xdr:to>
    <xdr:pic>
      <xdr:nvPicPr>
        <xdr:cNvPr id="45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046200"/>
          <a:ext cx="2222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317500</xdr:colOff>
      <xdr:row>17</xdr:row>
      <xdr:rowOff>114300</xdr:rowOff>
    </xdr:from>
    <xdr:to>
      <xdr:col>0</xdr:col>
      <xdr:colOff>2197100</xdr:colOff>
      <xdr:row>18</xdr:row>
      <xdr:rowOff>292100</xdr:rowOff>
    </xdr:to>
    <xdr:pic>
      <xdr:nvPicPr>
        <xdr:cNvPr id="46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6934200"/>
          <a:ext cx="1879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15</xdr:row>
      <xdr:rowOff>12700</xdr:rowOff>
    </xdr:from>
    <xdr:to>
      <xdr:col>0</xdr:col>
      <xdr:colOff>1943100</xdr:colOff>
      <xdr:row>15</xdr:row>
      <xdr:rowOff>876300</xdr:rowOff>
    </xdr:to>
    <xdr:pic>
      <xdr:nvPicPr>
        <xdr:cNvPr id="47" name="Picture 152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4572000"/>
          <a:ext cx="16129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635000</xdr:colOff>
      <xdr:row>25</xdr:row>
      <xdr:rowOff>266700</xdr:rowOff>
    </xdr:from>
    <xdr:to>
      <xdr:col>0</xdr:col>
      <xdr:colOff>1854200</xdr:colOff>
      <xdr:row>26</xdr:row>
      <xdr:rowOff>292100</xdr:rowOff>
    </xdr:to>
    <xdr:pic>
      <xdr:nvPicPr>
        <xdr:cNvPr id="48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" y="10642600"/>
          <a:ext cx="12192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393700</xdr:colOff>
      <xdr:row>16</xdr:row>
      <xdr:rowOff>101600</xdr:rowOff>
    </xdr:from>
    <xdr:to>
      <xdr:col>0</xdr:col>
      <xdr:colOff>2006600</xdr:colOff>
      <xdr:row>16</xdr:row>
      <xdr:rowOff>965200</xdr:rowOff>
    </xdr:to>
    <xdr:pic>
      <xdr:nvPicPr>
        <xdr:cNvPr id="49" name="Picture 152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854700"/>
          <a:ext cx="16129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25401</xdr:rowOff>
    </xdr:from>
    <xdr:to>
      <xdr:col>1</xdr:col>
      <xdr:colOff>1711688</xdr:colOff>
      <xdr:row>7</xdr:row>
      <xdr:rowOff>50200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5401"/>
          <a:ext cx="4454888" cy="1447199"/>
        </a:xfrm>
        <a:prstGeom prst="rect">
          <a:avLst/>
        </a:prstGeom>
      </xdr:spPr>
    </xdr:pic>
    <xdr:clientData/>
  </xdr:twoCellAnchor>
  <xdr:twoCellAnchor editAs="oneCell">
    <xdr:from>
      <xdr:col>2</xdr:col>
      <xdr:colOff>713467</xdr:colOff>
      <xdr:row>0</xdr:row>
      <xdr:rowOff>171450</xdr:rowOff>
    </xdr:from>
    <xdr:to>
      <xdr:col>6</xdr:col>
      <xdr:colOff>4799</xdr:colOff>
      <xdr:row>7</xdr:row>
      <xdr:rowOff>202599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33217" y="171450"/>
          <a:ext cx="7879707" cy="1475774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</xdr:row>
      <xdr:rowOff>0</xdr:rowOff>
    </xdr:from>
    <xdr:to>
      <xdr:col>0</xdr:col>
      <xdr:colOff>25400</xdr:colOff>
      <xdr:row>13</xdr:row>
      <xdr:rowOff>0</xdr:rowOff>
    </xdr:to>
    <xdr:pic>
      <xdr:nvPicPr>
        <xdr:cNvPr id="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476500"/>
          <a:ext cx="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2273300</xdr:colOff>
      <xdr:row>11</xdr:row>
      <xdr:rowOff>139700</xdr:rowOff>
    </xdr:from>
    <xdr:to>
      <xdr:col>0</xdr:col>
      <xdr:colOff>2273300</xdr:colOff>
      <xdr:row>13</xdr:row>
      <xdr:rowOff>0</xdr:rowOff>
    </xdr:to>
    <xdr:pic>
      <xdr:nvPicPr>
        <xdr:cNvPr id="5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300" y="261620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526256</xdr:colOff>
      <xdr:row>15</xdr:row>
      <xdr:rowOff>333375</xdr:rowOff>
    </xdr:from>
    <xdr:to>
      <xdr:col>0</xdr:col>
      <xdr:colOff>2212181</xdr:colOff>
      <xdr:row>16</xdr:row>
      <xdr:rowOff>536575</xdr:rowOff>
    </xdr:to>
    <xdr:pic>
      <xdr:nvPicPr>
        <xdr:cNvPr id="6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26256" y="4765675"/>
          <a:ext cx="1685925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462983</xdr:colOff>
      <xdr:row>17</xdr:row>
      <xdr:rowOff>30616</xdr:rowOff>
    </xdr:from>
    <xdr:to>
      <xdr:col>0</xdr:col>
      <xdr:colOff>2277495</xdr:colOff>
      <xdr:row>18</xdr:row>
      <xdr:rowOff>440191</xdr:rowOff>
    </xdr:to>
    <xdr:pic>
      <xdr:nvPicPr>
        <xdr:cNvPr id="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62983" y="5783716"/>
          <a:ext cx="1814512" cy="127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19</xdr:row>
      <xdr:rowOff>95250</xdr:rowOff>
    </xdr:from>
    <xdr:to>
      <xdr:col>0</xdr:col>
      <xdr:colOff>1724025</xdr:colOff>
      <xdr:row>19</xdr:row>
      <xdr:rowOff>539750</xdr:rowOff>
    </xdr:to>
    <xdr:pic>
      <xdr:nvPicPr>
        <xdr:cNvPr id="8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t="4541" b="6094"/>
        <a:stretch>
          <a:fillRect/>
        </a:stretch>
      </xdr:blipFill>
      <xdr:spPr bwMode="auto">
        <a:xfrm>
          <a:off x="1038225" y="7575550"/>
          <a:ext cx="6858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20</xdr:row>
      <xdr:rowOff>47625</xdr:rowOff>
    </xdr:from>
    <xdr:to>
      <xdr:col>0</xdr:col>
      <xdr:colOff>1171575</xdr:colOff>
      <xdr:row>20</xdr:row>
      <xdr:rowOff>539750</xdr:rowOff>
    </xdr:to>
    <xdr:pic>
      <xdr:nvPicPr>
        <xdr:cNvPr id="9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725" y="8188325"/>
          <a:ext cx="7048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1362075</xdr:colOff>
      <xdr:row>20</xdr:row>
      <xdr:rowOff>152400</xdr:rowOff>
    </xdr:from>
    <xdr:to>
      <xdr:col>0</xdr:col>
      <xdr:colOff>1743075</xdr:colOff>
      <xdr:row>20</xdr:row>
      <xdr:rowOff>539750</xdr:rowOff>
    </xdr:to>
    <xdr:pic>
      <xdr:nvPicPr>
        <xdr:cNvPr id="10" name="Picture 50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62075" y="8293100"/>
          <a:ext cx="381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1885950</xdr:colOff>
      <xdr:row>20</xdr:row>
      <xdr:rowOff>85725</xdr:rowOff>
    </xdr:from>
    <xdr:to>
      <xdr:col>0</xdr:col>
      <xdr:colOff>2266950</xdr:colOff>
      <xdr:row>20</xdr:row>
      <xdr:rowOff>492125</xdr:rowOff>
    </xdr:to>
    <xdr:pic>
      <xdr:nvPicPr>
        <xdr:cNvPr id="11" name="Picture 50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885950" y="8226425"/>
          <a:ext cx="3810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22</xdr:row>
      <xdr:rowOff>152400</xdr:rowOff>
    </xdr:from>
    <xdr:to>
      <xdr:col>0</xdr:col>
      <xdr:colOff>1428750</xdr:colOff>
      <xdr:row>22</xdr:row>
      <xdr:rowOff>539750</xdr:rowOff>
    </xdr:to>
    <xdr:pic>
      <xdr:nvPicPr>
        <xdr:cNvPr id="12" name="Picture 50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52500" y="9613900"/>
          <a:ext cx="4762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1571625</xdr:colOff>
      <xdr:row>22</xdr:row>
      <xdr:rowOff>95250</xdr:rowOff>
    </xdr:from>
    <xdr:to>
      <xdr:col>0</xdr:col>
      <xdr:colOff>2047875</xdr:colOff>
      <xdr:row>22</xdr:row>
      <xdr:rowOff>539750</xdr:rowOff>
    </xdr:to>
    <xdr:pic>
      <xdr:nvPicPr>
        <xdr:cNvPr id="13" name="Picture 50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571625" y="9556750"/>
          <a:ext cx="476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800099</xdr:colOff>
      <xdr:row>23</xdr:row>
      <xdr:rowOff>304801</xdr:rowOff>
    </xdr:from>
    <xdr:to>
      <xdr:col>0</xdr:col>
      <xdr:colOff>1967418</xdr:colOff>
      <xdr:row>24</xdr:row>
      <xdr:rowOff>330201</xdr:rowOff>
    </xdr:to>
    <xdr:pic>
      <xdr:nvPicPr>
        <xdr:cNvPr id="14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00099" y="10426701"/>
          <a:ext cx="1167319" cy="67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25</xdr:row>
      <xdr:rowOff>142875</xdr:rowOff>
    </xdr:from>
    <xdr:to>
      <xdr:col>0</xdr:col>
      <xdr:colOff>1704975</xdr:colOff>
      <xdr:row>25</xdr:row>
      <xdr:rowOff>434975</xdr:rowOff>
    </xdr:to>
    <xdr:pic>
      <xdr:nvPicPr>
        <xdr:cNvPr id="1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104900" y="11585575"/>
          <a:ext cx="6000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26</xdr:row>
      <xdr:rowOff>142875</xdr:rowOff>
    </xdr:from>
    <xdr:to>
      <xdr:col>0</xdr:col>
      <xdr:colOff>1990725</xdr:colOff>
      <xdr:row>26</xdr:row>
      <xdr:rowOff>374650</xdr:rowOff>
    </xdr:to>
    <xdr:pic>
      <xdr:nvPicPr>
        <xdr:cNvPr id="16" name="Picture 368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76275" y="12245975"/>
          <a:ext cx="13144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18</xdr:row>
      <xdr:rowOff>704850</xdr:rowOff>
    </xdr:from>
    <xdr:to>
      <xdr:col>0</xdr:col>
      <xdr:colOff>1962150</xdr:colOff>
      <xdr:row>18</xdr:row>
      <xdr:rowOff>704850</xdr:rowOff>
    </xdr:to>
    <xdr:pic>
      <xdr:nvPicPr>
        <xdr:cNvPr id="17" name="Picture 50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19200" y="7321550"/>
          <a:ext cx="742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13</xdr:row>
      <xdr:rowOff>352425</xdr:rowOff>
    </xdr:from>
    <xdr:to>
      <xdr:col>0</xdr:col>
      <xdr:colOff>2247900</xdr:colOff>
      <xdr:row>14</xdr:row>
      <xdr:rowOff>307975</xdr:rowOff>
    </xdr:to>
    <xdr:pic>
      <xdr:nvPicPr>
        <xdr:cNvPr id="19" name="Рисунок 37" descr="1531130582_4394_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19100" y="3463925"/>
          <a:ext cx="182880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21</xdr:row>
      <xdr:rowOff>66675</xdr:rowOff>
    </xdr:from>
    <xdr:to>
      <xdr:col>0</xdr:col>
      <xdr:colOff>1857375</xdr:colOff>
      <xdr:row>21</xdr:row>
      <xdr:rowOff>603250</xdr:rowOff>
    </xdr:to>
    <xdr:pic>
      <xdr:nvPicPr>
        <xdr:cNvPr id="20" name="Рисунок 33" descr="211601-754x398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66800" y="8867775"/>
          <a:ext cx="7905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1714500</xdr:colOff>
      <xdr:row>31</xdr:row>
      <xdr:rowOff>390525</xdr:rowOff>
    </xdr:from>
    <xdr:to>
      <xdr:col>0</xdr:col>
      <xdr:colOff>1333500</xdr:colOff>
      <xdr:row>31</xdr:row>
      <xdr:rowOff>781050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t="8127" b="10172"/>
        <a:stretch>
          <a:fillRect/>
        </a:stretch>
      </xdr:blipFill>
      <xdr:spPr bwMode="auto">
        <a:xfrm>
          <a:off x="1714500" y="16303625"/>
          <a:ext cx="0" cy="390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1771650</xdr:colOff>
      <xdr:row>38</xdr:row>
      <xdr:rowOff>276225</xdr:rowOff>
    </xdr:from>
    <xdr:to>
      <xdr:col>0</xdr:col>
      <xdr:colOff>1333500</xdr:colOff>
      <xdr:row>38</xdr:row>
      <xdr:rowOff>666750</xdr:rowOff>
    </xdr:to>
    <xdr:pic>
      <xdr:nvPicPr>
        <xdr:cNvPr id="2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t="8127" b="10172"/>
        <a:stretch>
          <a:fillRect/>
        </a:stretch>
      </xdr:blipFill>
      <xdr:spPr bwMode="auto">
        <a:xfrm>
          <a:off x="1771650" y="23136225"/>
          <a:ext cx="0" cy="390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295275</xdr:colOff>
      <xdr:row>30</xdr:row>
      <xdr:rowOff>190500</xdr:rowOff>
    </xdr:from>
    <xdr:to>
      <xdr:col>0</xdr:col>
      <xdr:colOff>2302899</xdr:colOff>
      <xdr:row>30</xdr:row>
      <xdr:rowOff>714375</xdr:rowOff>
    </xdr:to>
    <xdr:pic>
      <xdr:nvPicPr>
        <xdr:cNvPr id="2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95275" y="15036800"/>
          <a:ext cx="200762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408213</xdr:colOff>
      <xdr:row>31</xdr:row>
      <xdr:rowOff>332014</xdr:rowOff>
    </xdr:from>
    <xdr:to>
      <xdr:col>0</xdr:col>
      <xdr:colOff>2251674</xdr:colOff>
      <xdr:row>31</xdr:row>
      <xdr:rowOff>833664</xdr:rowOff>
    </xdr:to>
    <xdr:pic>
      <xdr:nvPicPr>
        <xdr:cNvPr id="2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08213" y="16524514"/>
          <a:ext cx="1843461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342899</xdr:colOff>
      <xdr:row>37</xdr:row>
      <xdr:rowOff>247650</xdr:rowOff>
    </xdr:from>
    <xdr:to>
      <xdr:col>0</xdr:col>
      <xdr:colOff>2162734</xdr:colOff>
      <xdr:row>37</xdr:row>
      <xdr:rowOff>790575</xdr:rowOff>
    </xdr:to>
    <xdr:pic>
      <xdr:nvPicPr>
        <xdr:cNvPr id="2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42899" y="22053550"/>
          <a:ext cx="181983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38</xdr:row>
      <xdr:rowOff>142875</xdr:rowOff>
    </xdr:from>
    <xdr:to>
      <xdr:col>0</xdr:col>
      <xdr:colOff>2215144</xdr:colOff>
      <xdr:row>39</xdr:row>
      <xdr:rowOff>340520</xdr:rowOff>
    </xdr:to>
    <xdr:pic>
      <xdr:nvPicPr>
        <xdr:cNvPr id="2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57200" y="23002875"/>
          <a:ext cx="1757944" cy="1197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40</xdr:row>
      <xdr:rowOff>285750</xdr:rowOff>
    </xdr:from>
    <xdr:to>
      <xdr:col>0</xdr:col>
      <xdr:colOff>2209800</xdr:colOff>
      <xdr:row>40</xdr:row>
      <xdr:rowOff>644909</xdr:rowOff>
    </xdr:to>
    <xdr:pic>
      <xdr:nvPicPr>
        <xdr:cNvPr id="2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04825" y="24898350"/>
          <a:ext cx="1704975" cy="355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1003753</xdr:colOff>
      <xdr:row>32</xdr:row>
      <xdr:rowOff>4536</xdr:rowOff>
    </xdr:from>
    <xdr:to>
      <xdr:col>0</xdr:col>
      <xdr:colOff>1624949</xdr:colOff>
      <xdr:row>32</xdr:row>
      <xdr:rowOff>563335</xdr:rowOff>
    </xdr:to>
    <xdr:pic>
      <xdr:nvPicPr>
        <xdr:cNvPr id="28" name="Picture 5037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03753" y="17149536"/>
          <a:ext cx="621196" cy="558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1307560</xdr:colOff>
      <xdr:row>39</xdr:row>
      <xdr:rowOff>133351</xdr:rowOff>
    </xdr:from>
    <xdr:to>
      <xdr:col>0</xdr:col>
      <xdr:colOff>2057400</xdr:colOff>
      <xdr:row>39</xdr:row>
      <xdr:rowOff>850901</xdr:rowOff>
    </xdr:to>
    <xdr:pic>
      <xdr:nvPicPr>
        <xdr:cNvPr id="29" name="Picture 5039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307560" y="23869651"/>
          <a:ext cx="74984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34</xdr:row>
      <xdr:rowOff>180974</xdr:rowOff>
    </xdr:from>
    <xdr:to>
      <xdr:col>0</xdr:col>
      <xdr:colOff>1790700</xdr:colOff>
      <xdr:row>34</xdr:row>
      <xdr:rowOff>876299</xdr:rowOff>
    </xdr:to>
    <xdr:pic>
      <xdr:nvPicPr>
        <xdr:cNvPr id="30" name="Рисунок 26" descr="круглый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09625" y="19027774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36</xdr:row>
      <xdr:rowOff>133350</xdr:rowOff>
    </xdr:from>
    <xdr:to>
      <xdr:col>0</xdr:col>
      <xdr:colOff>1865376</xdr:colOff>
      <xdr:row>36</xdr:row>
      <xdr:rowOff>755650</xdr:rowOff>
    </xdr:to>
    <xdr:pic>
      <xdr:nvPicPr>
        <xdr:cNvPr id="31" name="Рисунок 27" descr="овальный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71525" y="20986750"/>
          <a:ext cx="109385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35</xdr:row>
      <xdr:rowOff>180974</xdr:rowOff>
    </xdr:from>
    <xdr:to>
      <xdr:col>0</xdr:col>
      <xdr:colOff>1751435</xdr:colOff>
      <xdr:row>35</xdr:row>
      <xdr:rowOff>812800</xdr:rowOff>
    </xdr:to>
    <xdr:pic>
      <xdr:nvPicPr>
        <xdr:cNvPr id="32" name="Рисунок 29" descr="овальный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04875" y="20081874"/>
          <a:ext cx="846560" cy="63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33</xdr:row>
      <xdr:rowOff>200025</xdr:rowOff>
    </xdr:from>
    <xdr:to>
      <xdr:col>0</xdr:col>
      <xdr:colOff>1628775</xdr:colOff>
      <xdr:row>33</xdr:row>
      <xdr:rowOff>685800</xdr:rowOff>
    </xdr:to>
    <xdr:pic>
      <xdr:nvPicPr>
        <xdr:cNvPr id="33" name="Рисунок 30" descr="круглый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62025" y="18018125"/>
          <a:ext cx="666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462642</xdr:colOff>
      <xdr:row>29</xdr:row>
      <xdr:rowOff>342900</xdr:rowOff>
    </xdr:from>
    <xdr:to>
      <xdr:col>0</xdr:col>
      <xdr:colOff>2201240</xdr:colOff>
      <xdr:row>29</xdr:row>
      <xdr:rowOff>774700</xdr:rowOff>
    </xdr:to>
    <xdr:pic>
      <xdr:nvPicPr>
        <xdr:cNvPr id="34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62642" y="14160500"/>
          <a:ext cx="1738598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942974</xdr:colOff>
      <xdr:row>41</xdr:row>
      <xdr:rowOff>142874</xdr:rowOff>
    </xdr:from>
    <xdr:to>
      <xdr:col>0</xdr:col>
      <xdr:colOff>1809749</xdr:colOff>
      <xdr:row>41</xdr:row>
      <xdr:rowOff>901699</xdr:rowOff>
    </xdr:to>
    <xdr:pic>
      <xdr:nvPicPr>
        <xdr:cNvPr id="35" name="Рисунок 1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42974" y="25707974"/>
          <a:ext cx="866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42</xdr:row>
      <xdr:rowOff>104774</xdr:rowOff>
    </xdr:from>
    <xdr:to>
      <xdr:col>0</xdr:col>
      <xdr:colOff>1866900</xdr:colOff>
      <xdr:row>42</xdr:row>
      <xdr:rowOff>755649</xdr:rowOff>
    </xdr:to>
    <xdr:pic>
      <xdr:nvPicPr>
        <xdr:cNvPr id="36" name="Рисунок 2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33450" y="26622374"/>
          <a:ext cx="9334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1509032</xdr:colOff>
      <xdr:row>18</xdr:row>
      <xdr:rowOff>449036</xdr:rowOff>
    </xdr:from>
    <xdr:to>
      <xdr:col>0</xdr:col>
      <xdr:colOff>2163536</xdr:colOff>
      <xdr:row>18</xdr:row>
      <xdr:rowOff>767896</xdr:rowOff>
    </xdr:to>
    <xdr:pic>
      <xdr:nvPicPr>
        <xdr:cNvPr id="37" name="Picture 50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509032" y="7065736"/>
          <a:ext cx="654504" cy="325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394608</xdr:colOff>
      <xdr:row>18</xdr:row>
      <xdr:rowOff>393519</xdr:rowOff>
    </xdr:from>
    <xdr:to>
      <xdr:col>0</xdr:col>
      <xdr:colOff>1174978</xdr:colOff>
      <xdr:row>18</xdr:row>
      <xdr:rowOff>777420</xdr:rowOff>
    </xdr:to>
    <xdr:pic>
      <xdr:nvPicPr>
        <xdr:cNvPr id="38" name="Picture 503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94608" y="7010219"/>
          <a:ext cx="780370" cy="390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25401</xdr:rowOff>
    </xdr:from>
    <xdr:to>
      <xdr:col>1</xdr:col>
      <xdr:colOff>695688</xdr:colOff>
      <xdr:row>7</xdr:row>
      <xdr:rowOff>50200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1"/>
          <a:ext cx="4454888" cy="1447199"/>
        </a:xfrm>
        <a:prstGeom prst="rect">
          <a:avLst/>
        </a:prstGeom>
      </xdr:spPr>
    </xdr:pic>
    <xdr:clientData/>
  </xdr:twoCellAnchor>
  <xdr:twoCellAnchor editAs="oneCell">
    <xdr:from>
      <xdr:col>1</xdr:col>
      <xdr:colOff>2298701</xdr:colOff>
      <xdr:row>0</xdr:row>
      <xdr:rowOff>187325</xdr:rowOff>
    </xdr:from>
    <xdr:to>
      <xdr:col>5</xdr:col>
      <xdr:colOff>1442396</xdr:colOff>
      <xdr:row>8</xdr:row>
      <xdr:rowOff>5749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1076" y="187325"/>
          <a:ext cx="7922570" cy="1469424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11</xdr:row>
      <xdr:rowOff>0</xdr:rowOff>
    </xdr:from>
    <xdr:to>
      <xdr:col>0</xdr:col>
      <xdr:colOff>25400</xdr:colOff>
      <xdr:row>13</xdr:row>
      <xdr:rowOff>266700</xdr:rowOff>
    </xdr:to>
    <xdr:pic>
      <xdr:nvPicPr>
        <xdr:cNvPr id="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603500"/>
          <a:ext cx="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14</xdr:row>
      <xdr:rowOff>584200</xdr:rowOff>
    </xdr:from>
    <xdr:to>
      <xdr:col>0</xdr:col>
      <xdr:colOff>3022600</xdr:colOff>
      <xdr:row>16</xdr:row>
      <xdr:rowOff>806450</xdr:rowOff>
    </xdr:to>
    <xdr:pic>
      <xdr:nvPicPr>
        <xdr:cNvPr id="5" name="Рисунок 25" descr="C:\Users\ДмитрийП\Desktop\FARACS\Снегозадержание\Фаракс\ral_faracs\801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080000"/>
          <a:ext cx="2603500" cy="207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13</xdr:row>
      <xdr:rowOff>165100</xdr:rowOff>
    </xdr:from>
    <xdr:to>
      <xdr:col>0</xdr:col>
      <xdr:colOff>3670300</xdr:colOff>
      <xdr:row>14</xdr:row>
      <xdr:rowOff>539750</xdr:rowOff>
    </xdr:to>
    <xdr:pic>
      <xdr:nvPicPr>
        <xdr:cNvPr id="6" name="Рисунок 26" descr="C:\Users\ДмитрийП\Desktop\FARACS\Снегозадержание\Фаракс\ral_faracs\7024(1)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759200"/>
          <a:ext cx="3543300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19</xdr:row>
      <xdr:rowOff>190500</xdr:rowOff>
    </xdr:from>
    <xdr:to>
      <xdr:col>0</xdr:col>
      <xdr:colOff>3136900</xdr:colOff>
      <xdr:row>20</xdr:row>
      <xdr:rowOff>1203325</xdr:rowOff>
    </xdr:to>
    <xdr:pic>
      <xdr:nvPicPr>
        <xdr:cNvPr id="7" name="Рисунок 28" descr="C:\Users\ДмитрийП\Desktop\FARACS\Снегозадержание\Фаракс\ral_faracs\30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359900"/>
          <a:ext cx="2908300" cy="191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17</xdr:row>
      <xdr:rowOff>203200</xdr:rowOff>
    </xdr:from>
    <xdr:to>
      <xdr:col>0</xdr:col>
      <xdr:colOff>3429000</xdr:colOff>
      <xdr:row>19</xdr:row>
      <xdr:rowOff>19050</xdr:rowOff>
    </xdr:to>
    <xdr:pic>
      <xdr:nvPicPr>
        <xdr:cNvPr id="8" name="Рисунок 29" descr="C:\Users\ДмитрийП\Desktop\FARACS\Снегозадержание\Фаракс\ral_faracs\3005(1)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543800"/>
          <a:ext cx="3162300" cy="166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21</xdr:row>
      <xdr:rowOff>25400</xdr:rowOff>
    </xdr:from>
    <xdr:to>
      <xdr:col>0</xdr:col>
      <xdr:colOff>2705100</xdr:colOff>
      <xdr:row>21</xdr:row>
      <xdr:rowOff>1142217</xdr:rowOff>
    </xdr:to>
    <xdr:pic>
      <xdr:nvPicPr>
        <xdr:cNvPr id="9" name="Picture 492" descr="https://uniform-met.ru/upload/iblock/c0c/c0cb422a56cde969b4d0411ae37e056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315700"/>
          <a:ext cx="1905000" cy="1100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927100</xdr:colOff>
      <xdr:row>22</xdr:row>
      <xdr:rowOff>96874</xdr:rowOff>
    </xdr:from>
    <xdr:to>
      <xdr:col>0</xdr:col>
      <xdr:colOff>2387600</xdr:colOff>
      <xdr:row>22</xdr:row>
      <xdr:rowOff>1188311</xdr:rowOff>
    </xdr:to>
    <xdr:pic>
      <xdr:nvPicPr>
        <xdr:cNvPr id="10" name="Picture 493" descr="https://sc02.alicdn.com/kf/HLB1jdYQSNYaK1RjSZFnq6y80pXaq/rubber-cone-washer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12555574"/>
          <a:ext cx="1460500" cy="10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25401</xdr:rowOff>
    </xdr:from>
    <xdr:to>
      <xdr:col>2</xdr:col>
      <xdr:colOff>1152888</xdr:colOff>
      <xdr:row>7</xdr:row>
      <xdr:rowOff>50200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1"/>
          <a:ext cx="4454888" cy="1447199"/>
        </a:xfrm>
        <a:prstGeom prst="rect">
          <a:avLst/>
        </a:prstGeom>
      </xdr:spPr>
    </xdr:pic>
    <xdr:clientData/>
  </xdr:twoCellAnchor>
  <xdr:twoCellAnchor editAs="oneCell">
    <xdr:from>
      <xdr:col>2</xdr:col>
      <xdr:colOff>2359026</xdr:colOff>
      <xdr:row>0</xdr:row>
      <xdr:rowOff>177800</xdr:rowOff>
    </xdr:from>
    <xdr:to>
      <xdr:col>7</xdr:col>
      <xdr:colOff>1010596</xdr:colOff>
      <xdr:row>7</xdr:row>
      <xdr:rowOff>202599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61026" y="177800"/>
          <a:ext cx="7922570" cy="1469424"/>
        </a:xfrm>
        <a:prstGeom prst="rect">
          <a:avLst/>
        </a:prstGeom>
      </xdr:spPr>
    </xdr:pic>
    <xdr:clientData/>
  </xdr:twoCellAnchor>
  <xdr:twoCellAnchor>
    <xdr:from>
      <xdr:col>0</xdr:col>
      <xdr:colOff>660400</xdr:colOff>
      <xdr:row>57</xdr:row>
      <xdr:rowOff>63500</xdr:rowOff>
    </xdr:from>
    <xdr:to>
      <xdr:col>0</xdr:col>
      <xdr:colOff>1409700</xdr:colOff>
      <xdr:row>58</xdr:row>
      <xdr:rowOff>355600</xdr:rowOff>
    </xdr:to>
    <xdr:pic>
      <xdr:nvPicPr>
        <xdr:cNvPr id="4" name="Изображение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400" y="25666700"/>
          <a:ext cx="7493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18</xdr:row>
      <xdr:rowOff>228600</xdr:rowOff>
    </xdr:from>
    <xdr:to>
      <xdr:col>0</xdr:col>
      <xdr:colOff>1358900</xdr:colOff>
      <xdr:row>19</xdr:row>
      <xdr:rowOff>114300</xdr:rowOff>
    </xdr:to>
    <xdr:pic>
      <xdr:nvPicPr>
        <xdr:cNvPr id="5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7797800"/>
          <a:ext cx="9144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22</xdr:row>
      <xdr:rowOff>215900</xdr:rowOff>
    </xdr:from>
    <xdr:to>
      <xdr:col>0</xdr:col>
      <xdr:colOff>1447800</xdr:colOff>
      <xdr:row>23</xdr:row>
      <xdr:rowOff>425450</xdr:rowOff>
    </xdr:to>
    <xdr:pic>
      <xdr:nvPicPr>
        <xdr:cNvPr id="6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918700"/>
          <a:ext cx="10668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25</xdr:row>
      <xdr:rowOff>355600</xdr:rowOff>
    </xdr:from>
    <xdr:to>
      <xdr:col>0</xdr:col>
      <xdr:colOff>1739900</xdr:colOff>
      <xdr:row>27</xdr:row>
      <xdr:rowOff>152400</xdr:rowOff>
    </xdr:to>
    <xdr:pic>
      <xdr:nvPicPr>
        <xdr:cNvPr id="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544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29</xdr:row>
      <xdr:rowOff>127000</xdr:rowOff>
    </xdr:from>
    <xdr:to>
      <xdr:col>0</xdr:col>
      <xdr:colOff>1625600</xdr:colOff>
      <xdr:row>30</xdr:row>
      <xdr:rowOff>142875</xdr:rowOff>
    </xdr:to>
    <xdr:pic>
      <xdr:nvPicPr>
        <xdr:cNvPr id="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3284200"/>
          <a:ext cx="12954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33</xdr:row>
      <xdr:rowOff>38100</xdr:rowOff>
    </xdr:from>
    <xdr:to>
      <xdr:col>0</xdr:col>
      <xdr:colOff>1676400</xdr:colOff>
      <xdr:row>34</xdr:row>
      <xdr:rowOff>104775</xdr:rowOff>
    </xdr:to>
    <xdr:pic>
      <xdr:nvPicPr>
        <xdr:cNvPr id="9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087600"/>
          <a:ext cx="1447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37</xdr:row>
      <xdr:rowOff>177800</xdr:rowOff>
    </xdr:from>
    <xdr:to>
      <xdr:col>0</xdr:col>
      <xdr:colOff>1663700</xdr:colOff>
      <xdr:row>38</xdr:row>
      <xdr:rowOff>171450</xdr:rowOff>
    </xdr:to>
    <xdr:pic>
      <xdr:nvPicPr>
        <xdr:cNvPr id="1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018000"/>
          <a:ext cx="1435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41</xdr:row>
      <xdr:rowOff>88900</xdr:rowOff>
    </xdr:from>
    <xdr:to>
      <xdr:col>0</xdr:col>
      <xdr:colOff>1600200</xdr:colOff>
      <xdr:row>42</xdr:row>
      <xdr:rowOff>66675</xdr:rowOff>
    </xdr:to>
    <xdr:pic>
      <xdr:nvPicPr>
        <xdr:cNvPr id="1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8757900"/>
          <a:ext cx="12319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393700</xdr:colOff>
      <xdr:row>44</xdr:row>
      <xdr:rowOff>279400</xdr:rowOff>
    </xdr:from>
    <xdr:to>
      <xdr:col>0</xdr:col>
      <xdr:colOff>1612900</xdr:colOff>
      <xdr:row>45</xdr:row>
      <xdr:rowOff>266700</xdr:rowOff>
    </xdr:to>
    <xdr:pic>
      <xdr:nvPicPr>
        <xdr:cNvPr id="12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320000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49</xdr:row>
      <xdr:rowOff>76200</xdr:rowOff>
    </xdr:from>
    <xdr:to>
      <xdr:col>0</xdr:col>
      <xdr:colOff>1727200</xdr:colOff>
      <xdr:row>50</xdr:row>
      <xdr:rowOff>165100</xdr:rowOff>
    </xdr:to>
    <xdr:pic>
      <xdr:nvPicPr>
        <xdr:cNvPr id="13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212300"/>
          <a:ext cx="1422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279400</xdr:colOff>
      <xdr:row>52</xdr:row>
      <xdr:rowOff>444500</xdr:rowOff>
    </xdr:from>
    <xdr:to>
      <xdr:col>0</xdr:col>
      <xdr:colOff>1676400</xdr:colOff>
      <xdr:row>54</xdr:row>
      <xdr:rowOff>12700</xdr:rowOff>
    </xdr:to>
    <xdr:pic>
      <xdr:nvPicPr>
        <xdr:cNvPr id="1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837900"/>
          <a:ext cx="1397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60</xdr:row>
      <xdr:rowOff>88900</xdr:rowOff>
    </xdr:from>
    <xdr:to>
      <xdr:col>0</xdr:col>
      <xdr:colOff>1663700</xdr:colOff>
      <xdr:row>61</xdr:row>
      <xdr:rowOff>238125</xdr:rowOff>
    </xdr:to>
    <xdr:pic>
      <xdr:nvPicPr>
        <xdr:cNvPr id="15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936700"/>
          <a:ext cx="1320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393700</xdr:colOff>
      <xdr:row>63</xdr:row>
      <xdr:rowOff>139700</xdr:rowOff>
    </xdr:from>
    <xdr:to>
      <xdr:col>0</xdr:col>
      <xdr:colOff>1739900</xdr:colOff>
      <xdr:row>64</xdr:row>
      <xdr:rowOff>254000</xdr:rowOff>
    </xdr:to>
    <xdr:pic>
      <xdr:nvPicPr>
        <xdr:cNvPr id="16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8232100"/>
          <a:ext cx="1346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12</xdr:row>
      <xdr:rowOff>546100</xdr:rowOff>
    </xdr:from>
    <xdr:to>
      <xdr:col>0</xdr:col>
      <xdr:colOff>1549400</xdr:colOff>
      <xdr:row>14</xdr:row>
      <xdr:rowOff>63500</xdr:rowOff>
    </xdr:to>
    <xdr:pic>
      <xdr:nvPicPr>
        <xdr:cNvPr id="17" name="Рисунок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3657600"/>
          <a:ext cx="1104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15</xdr:row>
      <xdr:rowOff>355600</xdr:rowOff>
    </xdr:from>
    <xdr:to>
      <xdr:col>0</xdr:col>
      <xdr:colOff>1663700</xdr:colOff>
      <xdr:row>16</xdr:row>
      <xdr:rowOff>654050</xdr:rowOff>
    </xdr:to>
    <xdr:pic>
      <xdr:nvPicPr>
        <xdr:cNvPr id="18" name="Picture 11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35600"/>
          <a:ext cx="1295400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482600</xdr:colOff>
      <xdr:row>66</xdr:row>
      <xdr:rowOff>38100</xdr:rowOff>
    </xdr:from>
    <xdr:to>
      <xdr:col>0</xdr:col>
      <xdr:colOff>1397000</xdr:colOff>
      <xdr:row>66</xdr:row>
      <xdr:rowOff>565150</xdr:rowOff>
    </xdr:to>
    <xdr:pic>
      <xdr:nvPicPr>
        <xdr:cNvPr id="19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29705300"/>
          <a:ext cx="9144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65</xdr:row>
      <xdr:rowOff>25552</xdr:rowOff>
    </xdr:from>
    <xdr:to>
      <xdr:col>0</xdr:col>
      <xdr:colOff>1435100</xdr:colOff>
      <xdr:row>65</xdr:row>
      <xdr:rowOff>628649</xdr:rowOff>
    </xdr:to>
    <xdr:pic>
      <xdr:nvPicPr>
        <xdr:cNvPr id="20" name="Рисунок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9057752"/>
          <a:ext cx="990600" cy="596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tabSelected="1" workbookViewId="0">
      <selection activeCell="A9" sqref="A9:G9"/>
    </sheetView>
  </sheetViews>
  <sheetFormatPr baseColWidth="10" defaultRowHeight="16" x14ac:dyDescent="0.2"/>
  <cols>
    <col min="1" max="1" width="16.6640625" style="2" customWidth="1"/>
    <col min="2" max="2" width="25" style="2" customWidth="1"/>
    <col min="3" max="3" width="16.6640625" style="2" customWidth="1"/>
    <col min="4" max="4" width="25" style="2" customWidth="1"/>
    <col min="5" max="5" width="16.6640625" style="2" customWidth="1"/>
    <col min="6" max="6" width="25" style="2" customWidth="1"/>
    <col min="7" max="7" width="16.6640625" style="2" customWidth="1"/>
    <col min="8" max="16384" width="10.83203125" style="2"/>
  </cols>
  <sheetData>
    <row r="1" spans="1:7" x14ac:dyDescent="0.2">
      <c r="A1" s="80"/>
      <c r="B1" s="81"/>
      <c r="C1" s="81"/>
      <c r="D1" s="81"/>
      <c r="E1" s="81"/>
      <c r="F1" s="81"/>
      <c r="G1" s="82"/>
    </row>
    <row r="2" spans="1:7" x14ac:dyDescent="0.2">
      <c r="A2" s="83"/>
      <c r="B2" s="79"/>
      <c r="C2" s="79"/>
      <c r="D2" s="79"/>
      <c r="E2" s="79"/>
      <c r="F2" s="79"/>
      <c r="G2" s="84"/>
    </row>
    <row r="3" spans="1:7" x14ac:dyDescent="0.2">
      <c r="A3" s="83"/>
      <c r="B3" s="79"/>
      <c r="C3" s="79"/>
      <c r="D3" s="79"/>
      <c r="E3" s="79"/>
      <c r="F3" s="79"/>
      <c r="G3" s="84"/>
    </row>
    <row r="4" spans="1:7" x14ac:dyDescent="0.2">
      <c r="A4" s="83"/>
      <c r="B4" s="79"/>
      <c r="C4" s="79"/>
      <c r="D4" s="79"/>
      <c r="E4" s="79"/>
      <c r="F4" s="79"/>
      <c r="G4" s="84"/>
    </row>
    <row r="5" spans="1:7" x14ac:dyDescent="0.2">
      <c r="A5" s="83"/>
      <c r="B5" s="79"/>
      <c r="C5" s="79"/>
      <c r="D5" s="79"/>
      <c r="E5" s="79"/>
      <c r="F5" s="79"/>
      <c r="G5" s="84"/>
    </row>
    <row r="6" spans="1:7" x14ac:dyDescent="0.2">
      <c r="A6" s="83"/>
      <c r="B6" s="79"/>
      <c r="C6" s="79"/>
      <c r="D6" s="79"/>
      <c r="E6" s="79"/>
      <c r="F6" s="79"/>
      <c r="G6" s="84"/>
    </row>
    <row r="7" spans="1:7" x14ac:dyDescent="0.2">
      <c r="A7" s="83"/>
      <c r="B7" s="79"/>
      <c r="C7" s="79"/>
      <c r="D7" s="79"/>
      <c r="E7" s="79"/>
      <c r="F7" s="79"/>
      <c r="G7" s="84"/>
    </row>
    <row r="8" spans="1:7" ht="20" customHeight="1" x14ac:dyDescent="0.2">
      <c r="A8" s="88" t="s">
        <v>159</v>
      </c>
      <c r="B8" s="89"/>
      <c r="C8" s="89"/>
      <c r="D8" s="89"/>
      <c r="E8" s="89"/>
      <c r="F8" s="89"/>
      <c r="G8" s="90"/>
    </row>
    <row r="9" spans="1:7" ht="40" customHeight="1" x14ac:dyDescent="0.2">
      <c r="A9" s="76" t="s">
        <v>160</v>
      </c>
      <c r="B9" s="76"/>
      <c r="C9" s="76"/>
      <c r="D9" s="76"/>
      <c r="E9" s="76"/>
      <c r="F9" s="76"/>
      <c r="G9" s="76"/>
    </row>
    <row r="10" spans="1:7" x14ac:dyDescent="0.2">
      <c r="A10" s="83"/>
      <c r="B10" s="79"/>
      <c r="C10" s="79"/>
      <c r="D10" s="79"/>
      <c r="E10" s="79"/>
      <c r="F10" s="79"/>
      <c r="G10" s="84"/>
    </row>
    <row r="11" spans="1:7" x14ac:dyDescent="0.2">
      <c r="A11" s="83"/>
      <c r="B11" s="79"/>
      <c r="C11" s="79"/>
      <c r="D11" s="79"/>
      <c r="E11" s="79"/>
      <c r="F11" s="79"/>
      <c r="G11" s="84"/>
    </row>
    <row r="12" spans="1:7" x14ac:dyDescent="0.2">
      <c r="A12" s="83"/>
      <c r="B12" s="79"/>
      <c r="C12" s="79"/>
      <c r="D12" s="79"/>
      <c r="E12" s="79"/>
      <c r="F12" s="79"/>
      <c r="G12" s="84"/>
    </row>
    <row r="13" spans="1:7" x14ac:dyDescent="0.2">
      <c r="A13" s="83"/>
      <c r="B13" s="79"/>
      <c r="C13" s="79"/>
      <c r="D13" s="79"/>
      <c r="E13" s="79"/>
      <c r="F13" s="79"/>
      <c r="G13" s="84"/>
    </row>
    <row r="14" spans="1:7" x14ac:dyDescent="0.2">
      <c r="A14" s="83"/>
      <c r="B14" s="79"/>
      <c r="C14" s="79"/>
      <c r="D14" s="79"/>
      <c r="E14" s="79"/>
      <c r="F14" s="79"/>
      <c r="G14" s="84"/>
    </row>
    <row r="15" spans="1:7" x14ac:dyDescent="0.2">
      <c r="A15" s="83"/>
      <c r="B15" s="79"/>
      <c r="C15" s="79"/>
      <c r="D15" s="79"/>
      <c r="E15" s="79"/>
      <c r="F15" s="79"/>
      <c r="G15" s="84"/>
    </row>
    <row r="16" spans="1:7" x14ac:dyDescent="0.2">
      <c r="A16" s="83"/>
      <c r="B16" s="79"/>
      <c r="C16" s="79"/>
      <c r="D16" s="79"/>
      <c r="E16" s="79"/>
      <c r="F16" s="79"/>
      <c r="G16" s="84"/>
    </row>
    <row r="17" spans="1:7" ht="19" x14ac:dyDescent="0.25">
      <c r="A17" s="83"/>
      <c r="B17" s="77" t="s">
        <v>161</v>
      </c>
      <c r="C17" s="79"/>
      <c r="D17" s="77" t="s">
        <v>163</v>
      </c>
      <c r="E17" s="79"/>
      <c r="F17" s="78" t="s">
        <v>164</v>
      </c>
      <c r="G17" s="84"/>
    </row>
    <row r="18" spans="1:7" ht="19" x14ac:dyDescent="0.25">
      <c r="A18" s="83"/>
      <c r="B18" s="77" t="s">
        <v>162</v>
      </c>
      <c r="C18" s="79"/>
      <c r="D18" s="77" t="s">
        <v>165</v>
      </c>
      <c r="E18" s="79"/>
      <c r="F18" s="78" t="s">
        <v>165</v>
      </c>
      <c r="G18" s="84"/>
    </row>
    <row r="19" spans="1:7" x14ac:dyDescent="0.2">
      <c r="A19" s="83"/>
      <c r="B19" s="79"/>
      <c r="C19" s="79"/>
      <c r="D19" s="79"/>
      <c r="E19" s="79"/>
      <c r="F19" s="79"/>
      <c r="G19" s="84"/>
    </row>
    <row r="20" spans="1:7" x14ac:dyDescent="0.2">
      <c r="A20" s="83"/>
      <c r="B20" s="79"/>
      <c r="C20" s="79"/>
      <c r="D20" s="79"/>
      <c r="E20" s="79"/>
      <c r="F20" s="79"/>
      <c r="G20" s="84"/>
    </row>
    <row r="21" spans="1:7" x14ac:dyDescent="0.2">
      <c r="A21" s="83"/>
      <c r="B21" s="79"/>
      <c r="C21" s="79"/>
      <c r="D21" s="79"/>
      <c r="E21" s="79"/>
      <c r="F21" s="79"/>
      <c r="G21" s="84"/>
    </row>
    <row r="22" spans="1:7" x14ac:dyDescent="0.2">
      <c r="A22" s="83"/>
      <c r="B22" s="79"/>
      <c r="C22" s="79"/>
      <c r="D22" s="79"/>
      <c r="E22" s="79"/>
      <c r="F22" s="79"/>
      <c r="G22" s="84"/>
    </row>
    <row r="23" spans="1:7" x14ac:dyDescent="0.2">
      <c r="A23" s="83"/>
      <c r="B23" s="79"/>
      <c r="C23" s="79"/>
      <c r="D23" s="79"/>
      <c r="E23" s="79"/>
      <c r="F23" s="79"/>
      <c r="G23" s="84"/>
    </row>
    <row r="24" spans="1:7" x14ac:dyDescent="0.2">
      <c r="A24" s="83"/>
      <c r="B24" s="79"/>
      <c r="C24" s="79"/>
      <c r="D24" s="79"/>
      <c r="E24" s="79"/>
      <c r="F24" s="79"/>
      <c r="G24" s="84"/>
    </row>
    <row r="25" spans="1:7" x14ac:dyDescent="0.2">
      <c r="A25" s="83"/>
      <c r="B25" s="79"/>
      <c r="C25" s="79"/>
      <c r="D25" s="79"/>
      <c r="E25" s="79"/>
      <c r="F25" s="79"/>
      <c r="G25" s="84"/>
    </row>
    <row r="26" spans="1:7" ht="19" x14ac:dyDescent="0.25">
      <c r="A26" s="83"/>
      <c r="B26" s="78" t="s">
        <v>166</v>
      </c>
      <c r="C26" s="79"/>
      <c r="D26" s="77" t="s">
        <v>167</v>
      </c>
      <c r="E26" s="79"/>
      <c r="F26" s="79"/>
      <c r="G26" s="84"/>
    </row>
    <row r="27" spans="1:7" ht="19" x14ac:dyDescent="0.25">
      <c r="A27" s="83"/>
      <c r="B27" s="78" t="s">
        <v>165</v>
      </c>
      <c r="C27" s="79"/>
      <c r="D27" s="77" t="s">
        <v>165</v>
      </c>
      <c r="E27" s="79"/>
      <c r="F27" s="79"/>
      <c r="G27" s="84"/>
    </row>
    <row r="28" spans="1:7" x14ac:dyDescent="0.2">
      <c r="A28" s="83"/>
      <c r="B28" s="79"/>
      <c r="C28" s="79"/>
      <c r="D28" s="79"/>
      <c r="E28" s="79"/>
      <c r="F28" s="79"/>
      <c r="G28" s="84"/>
    </row>
    <row r="29" spans="1:7" x14ac:dyDescent="0.2">
      <c r="A29" s="83"/>
      <c r="B29" s="79"/>
      <c r="C29" s="79"/>
      <c r="D29" s="79"/>
      <c r="E29" s="79"/>
      <c r="F29" s="79"/>
      <c r="G29" s="84"/>
    </row>
    <row r="30" spans="1:7" x14ac:dyDescent="0.2">
      <c r="A30" s="83"/>
      <c r="B30" s="79"/>
      <c r="C30" s="79"/>
      <c r="D30" s="79"/>
      <c r="E30" s="79"/>
      <c r="F30" s="79"/>
      <c r="G30" s="84"/>
    </row>
    <row r="31" spans="1:7" x14ac:dyDescent="0.2">
      <c r="A31" s="83"/>
      <c r="B31" s="79"/>
      <c r="C31" s="79"/>
      <c r="D31" s="79"/>
      <c r="E31" s="79"/>
      <c r="F31" s="79"/>
      <c r="G31" s="84"/>
    </row>
    <row r="32" spans="1:7" x14ac:dyDescent="0.2">
      <c r="A32" s="83"/>
      <c r="B32" s="79"/>
      <c r="C32" s="79"/>
      <c r="D32" s="79"/>
      <c r="E32" s="79"/>
      <c r="F32" s="79"/>
      <c r="G32" s="84"/>
    </row>
    <row r="33" spans="1:7" x14ac:dyDescent="0.2">
      <c r="A33" s="83"/>
      <c r="B33" s="79"/>
      <c r="C33" s="79"/>
      <c r="D33" s="79"/>
      <c r="E33" s="79"/>
      <c r="F33" s="79"/>
      <c r="G33" s="84"/>
    </row>
    <row r="34" spans="1:7" x14ac:dyDescent="0.2">
      <c r="A34" s="83"/>
      <c r="B34" s="79"/>
      <c r="C34" s="79"/>
      <c r="D34" s="79"/>
      <c r="E34" s="79"/>
      <c r="F34" s="79"/>
      <c r="G34" s="84"/>
    </row>
    <row r="35" spans="1:7" x14ac:dyDescent="0.2">
      <c r="A35" s="83"/>
      <c r="B35" s="79"/>
      <c r="C35" s="79"/>
      <c r="D35" s="79"/>
      <c r="E35" s="79"/>
      <c r="F35" s="79"/>
      <c r="G35" s="84"/>
    </row>
    <row r="36" spans="1:7" x14ac:dyDescent="0.2">
      <c r="A36" s="83"/>
      <c r="B36" s="79"/>
      <c r="C36" s="79"/>
      <c r="D36" s="79"/>
      <c r="E36" s="79"/>
      <c r="F36" s="79"/>
      <c r="G36" s="84"/>
    </row>
    <row r="37" spans="1:7" x14ac:dyDescent="0.2">
      <c r="A37" s="83"/>
      <c r="B37" s="79"/>
      <c r="C37" s="79"/>
      <c r="D37" s="79"/>
      <c r="E37" s="79"/>
      <c r="F37" s="79"/>
      <c r="G37" s="84"/>
    </row>
    <row r="38" spans="1:7" x14ac:dyDescent="0.2">
      <c r="A38" s="83"/>
      <c r="B38" s="79"/>
      <c r="C38" s="79"/>
      <c r="D38" s="79"/>
      <c r="E38" s="79"/>
      <c r="F38" s="79"/>
      <c r="G38" s="84"/>
    </row>
    <row r="39" spans="1:7" x14ac:dyDescent="0.2">
      <c r="A39" s="85"/>
      <c r="B39" s="86"/>
      <c r="C39" s="86"/>
      <c r="D39" s="86"/>
      <c r="E39" s="86"/>
      <c r="F39" s="86"/>
      <c r="G39" s="87"/>
    </row>
  </sheetData>
  <mergeCells count="2">
    <mergeCell ref="A8:G8"/>
    <mergeCell ref="A9:G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="90" zoomScaleNormal="90" zoomScalePageLayoutView="90" workbookViewId="0">
      <selection activeCell="A8" sqref="A8:K8"/>
    </sheetView>
  </sheetViews>
  <sheetFormatPr baseColWidth="10" defaultColWidth="10.83203125" defaultRowHeight="16" x14ac:dyDescent="0.2"/>
  <cols>
    <col min="1" max="1" width="0.1640625" style="2" customWidth="1"/>
    <col min="2" max="2" width="31" style="2" customWidth="1"/>
    <col min="3" max="3" width="66.1640625" style="2" customWidth="1"/>
    <col min="4" max="4" width="11.33203125" style="2" customWidth="1"/>
    <col min="5" max="5" width="16.33203125" style="2" customWidth="1"/>
    <col min="6" max="7" width="10.1640625" style="2" customWidth="1"/>
    <col min="8" max="9" width="5.1640625" style="2" customWidth="1"/>
    <col min="10" max="10" width="3.5" style="2" customWidth="1"/>
    <col min="11" max="11" width="6.5" style="2" customWidth="1"/>
    <col min="12" max="16384" width="10.83203125" style="2"/>
  </cols>
  <sheetData>
    <row r="1" spans="1:11" ht="20" customHeight="1" x14ac:dyDescent="0.2">
      <c r="A1" s="47"/>
      <c r="B1" s="48"/>
      <c r="C1" s="48"/>
      <c r="D1" s="48"/>
      <c r="E1" s="48"/>
      <c r="F1" s="48"/>
      <c r="G1" s="48"/>
      <c r="H1" s="48"/>
      <c r="I1" s="48"/>
      <c r="J1" s="48"/>
      <c r="K1" s="49"/>
    </row>
    <row r="2" spans="1:11" ht="20" customHeight="1" x14ac:dyDescent="0.2">
      <c r="A2" s="50"/>
      <c r="B2" s="51"/>
      <c r="C2" s="51"/>
      <c r="D2" s="51"/>
      <c r="E2" s="51"/>
      <c r="F2" s="51"/>
      <c r="G2" s="51"/>
      <c r="H2" s="51"/>
      <c r="I2" s="51"/>
      <c r="J2" s="51"/>
      <c r="K2" s="52"/>
    </row>
    <row r="3" spans="1:11" ht="20" customHeight="1" x14ac:dyDescent="0.2">
      <c r="A3" s="50"/>
      <c r="B3" s="51"/>
      <c r="C3" s="51"/>
      <c r="D3" s="51"/>
      <c r="E3" s="51"/>
      <c r="F3" s="51"/>
      <c r="G3" s="51"/>
      <c r="H3" s="51"/>
      <c r="I3" s="51"/>
      <c r="J3" s="51"/>
      <c r="K3" s="52"/>
    </row>
    <row r="4" spans="1:11" ht="20" customHeight="1" x14ac:dyDescent="0.2">
      <c r="A4" s="50"/>
      <c r="B4" s="51"/>
      <c r="C4" s="51"/>
      <c r="D4" s="51"/>
      <c r="E4" s="51"/>
      <c r="F4" s="51"/>
      <c r="G4" s="51"/>
      <c r="H4" s="51"/>
      <c r="I4" s="51"/>
      <c r="J4" s="51"/>
      <c r="K4" s="52"/>
    </row>
    <row r="5" spans="1:11" ht="20" customHeight="1" x14ac:dyDescent="0.2">
      <c r="A5" s="50"/>
      <c r="B5" s="51"/>
      <c r="C5" s="51"/>
      <c r="D5" s="51"/>
      <c r="E5" s="51"/>
      <c r="F5" s="51"/>
      <c r="G5" s="51"/>
      <c r="H5" s="51"/>
      <c r="I5" s="51"/>
      <c r="J5" s="51"/>
      <c r="K5" s="52"/>
    </row>
    <row r="6" spans="1:11" ht="20" customHeight="1" x14ac:dyDescent="0.2">
      <c r="A6" s="50"/>
      <c r="B6" s="51"/>
      <c r="C6" s="51"/>
      <c r="D6" s="51"/>
      <c r="E6" s="51"/>
      <c r="F6" s="51"/>
      <c r="G6" s="51"/>
      <c r="H6" s="51"/>
      <c r="I6" s="51"/>
      <c r="J6" s="51"/>
      <c r="K6" s="52"/>
    </row>
    <row r="7" spans="1:11" ht="20" customHeight="1" x14ac:dyDescent="0.2">
      <c r="A7" s="53"/>
      <c r="B7" s="54"/>
      <c r="C7" s="54"/>
      <c r="D7" s="54"/>
      <c r="E7" s="54"/>
      <c r="F7" s="54"/>
      <c r="G7" s="54"/>
      <c r="H7" s="54"/>
      <c r="I7" s="54"/>
      <c r="J7" s="54"/>
      <c r="K7" s="55"/>
    </row>
    <row r="8" spans="1:11" ht="40" customHeight="1" x14ac:dyDescent="0.2">
      <c r="A8" s="76" t="s">
        <v>157</v>
      </c>
      <c r="B8" s="76"/>
      <c r="C8" s="76"/>
      <c r="D8" s="76"/>
      <c r="E8" s="76"/>
      <c r="F8" s="76"/>
      <c r="G8" s="76"/>
      <c r="H8" s="76"/>
      <c r="I8" s="76"/>
      <c r="J8" s="76"/>
      <c r="K8" s="76"/>
    </row>
    <row r="9" spans="1:11" ht="56" customHeight="1" x14ac:dyDescent="0.2">
      <c r="A9" s="15" t="s">
        <v>118</v>
      </c>
      <c r="B9" s="43" t="s">
        <v>118</v>
      </c>
      <c r="C9" s="44"/>
      <c r="D9" s="44"/>
      <c r="E9" s="44"/>
      <c r="F9" s="44"/>
      <c r="G9" s="44"/>
      <c r="H9" s="44"/>
      <c r="I9" s="44"/>
      <c r="J9" s="44"/>
      <c r="K9" s="45"/>
    </row>
    <row r="10" spans="1:11" x14ac:dyDescent="0.2">
      <c r="A10" s="14" t="s">
        <v>124</v>
      </c>
      <c r="B10" s="46" t="s">
        <v>155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1:11" ht="30" customHeight="1" x14ac:dyDescent="0.2">
      <c r="A11" s="36" t="s">
        <v>0</v>
      </c>
      <c r="B11" s="36"/>
      <c r="C11" s="36"/>
      <c r="D11" s="36"/>
      <c r="E11" s="35" t="s">
        <v>3</v>
      </c>
      <c r="F11" s="36" t="s">
        <v>4</v>
      </c>
      <c r="G11" s="35" t="s">
        <v>5</v>
      </c>
      <c r="H11" s="37" t="s">
        <v>119</v>
      </c>
      <c r="I11" s="38"/>
      <c r="J11" s="38"/>
      <c r="K11" s="39"/>
    </row>
    <row r="12" spans="1:11" ht="30" customHeight="1" x14ac:dyDescent="0.2">
      <c r="A12" s="36"/>
      <c r="B12" s="36"/>
      <c r="C12" s="36"/>
      <c r="D12" s="36"/>
      <c r="E12" s="35"/>
      <c r="F12" s="36"/>
      <c r="G12" s="35"/>
      <c r="H12" s="40"/>
      <c r="I12" s="41"/>
      <c r="J12" s="41"/>
      <c r="K12" s="42"/>
    </row>
    <row r="13" spans="1:11" ht="30" customHeight="1" x14ac:dyDescent="0.2">
      <c r="A13" s="33" t="s">
        <v>10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</row>
    <row r="14" spans="1:11" ht="30" customHeight="1" x14ac:dyDescent="0.2">
      <c r="B14" s="28" t="s">
        <v>11</v>
      </c>
      <c r="C14" s="29"/>
      <c r="D14" s="29"/>
      <c r="E14" s="29"/>
      <c r="F14" s="29"/>
      <c r="G14" s="29"/>
      <c r="H14" s="29"/>
      <c r="I14" s="29"/>
      <c r="J14" s="29"/>
      <c r="K14" s="30"/>
    </row>
    <row r="15" spans="1:11" ht="20" customHeight="1" x14ac:dyDescent="0.2">
      <c r="B15" s="6" t="s">
        <v>15</v>
      </c>
      <c r="C15" s="7"/>
      <c r="D15" s="8" t="s">
        <v>125</v>
      </c>
      <c r="E15" s="9" t="s">
        <v>12</v>
      </c>
      <c r="F15" s="9" t="s">
        <v>13</v>
      </c>
      <c r="G15" s="10" t="s">
        <v>14</v>
      </c>
      <c r="H15" s="32">
        <v>5625</v>
      </c>
      <c r="I15" s="32"/>
      <c r="J15" s="32"/>
      <c r="K15" s="32"/>
    </row>
    <row r="16" spans="1:11" ht="20" customHeight="1" x14ac:dyDescent="0.2">
      <c r="B16" s="6" t="s">
        <v>16</v>
      </c>
      <c r="C16" s="7"/>
      <c r="D16" s="8" t="s">
        <v>120</v>
      </c>
      <c r="E16" s="9" t="s">
        <v>17</v>
      </c>
      <c r="F16" s="9" t="s">
        <v>13</v>
      </c>
      <c r="G16" s="10" t="s">
        <v>14</v>
      </c>
      <c r="H16" s="32">
        <v>2193</v>
      </c>
      <c r="I16" s="32"/>
      <c r="J16" s="32"/>
      <c r="K16" s="32"/>
    </row>
    <row r="17" spans="2:11" ht="20" customHeight="1" x14ac:dyDescent="0.2">
      <c r="B17" s="6" t="s">
        <v>18</v>
      </c>
      <c r="C17" s="7"/>
      <c r="D17" s="8" t="s">
        <v>126</v>
      </c>
      <c r="E17" s="10" t="s">
        <v>19</v>
      </c>
      <c r="F17" s="10" t="s">
        <v>13</v>
      </c>
      <c r="G17" s="10" t="s">
        <v>14</v>
      </c>
      <c r="H17" s="32">
        <v>2499</v>
      </c>
      <c r="I17" s="32"/>
      <c r="J17" s="32"/>
      <c r="K17" s="32"/>
    </row>
    <row r="18" spans="2:11" ht="20" customHeight="1" x14ac:dyDescent="0.2">
      <c r="B18" s="6" t="s">
        <v>20</v>
      </c>
      <c r="C18" s="7"/>
      <c r="D18" s="8" t="s">
        <v>127</v>
      </c>
      <c r="E18" s="9" t="s">
        <v>21</v>
      </c>
      <c r="F18" s="9" t="s">
        <v>13</v>
      </c>
      <c r="G18" s="10" t="s">
        <v>14</v>
      </c>
      <c r="H18" s="32">
        <v>949</v>
      </c>
      <c r="I18" s="32"/>
      <c r="J18" s="32"/>
      <c r="K18" s="32"/>
    </row>
    <row r="19" spans="2:11" ht="30" customHeight="1" x14ac:dyDescent="0.2">
      <c r="B19" s="28" t="s">
        <v>24</v>
      </c>
      <c r="C19" s="29"/>
      <c r="D19" s="29"/>
      <c r="E19" s="29"/>
      <c r="F19" s="29"/>
      <c r="G19" s="29"/>
      <c r="H19" s="29"/>
      <c r="I19" s="29"/>
      <c r="J19" s="29"/>
      <c r="K19" s="30"/>
    </row>
    <row r="20" spans="2:11" ht="20" customHeight="1" x14ac:dyDescent="0.2">
      <c r="B20" s="6" t="s">
        <v>25</v>
      </c>
      <c r="C20" s="7"/>
      <c r="D20" s="8" t="s">
        <v>122</v>
      </c>
      <c r="E20" s="9" t="s">
        <v>12</v>
      </c>
      <c r="F20" s="9" t="s">
        <v>13</v>
      </c>
      <c r="G20" s="10" t="s">
        <v>14</v>
      </c>
      <c r="H20" s="32">
        <v>6080</v>
      </c>
      <c r="I20" s="32"/>
      <c r="J20" s="32"/>
      <c r="K20" s="32"/>
    </row>
    <row r="21" spans="2:11" ht="20" customHeight="1" x14ac:dyDescent="0.2">
      <c r="B21" s="6" t="s">
        <v>121</v>
      </c>
      <c r="C21" s="7"/>
      <c r="D21" s="8" t="s">
        <v>122</v>
      </c>
      <c r="E21" s="9" t="s">
        <v>12</v>
      </c>
      <c r="F21" s="9" t="s">
        <v>13</v>
      </c>
      <c r="G21" s="10" t="s">
        <v>14</v>
      </c>
      <c r="H21" s="32">
        <v>3144</v>
      </c>
      <c r="I21" s="32"/>
      <c r="J21" s="32"/>
      <c r="K21" s="32"/>
    </row>
    <row r="22" spans="2:11" ht="20" customHeight="1" x14ac:dyDescent="0.2">
      <c r="B22" s="6" t="s">
        <v>123</v>
      </c>
      <c r="C22" s="7"/>
      <c r="D22" s="8" t="s">
        <v>128</v>
      </c>
      <c r="E22" s="9" t="s">
        <v>12</v>
      </c>
      <c r="F22" s="9" t="s">
        <v>13</v>
      </c>
      <c r="G22" s="10" t="s">
        <v>14</v>
      </c>
      <c r="H22" s="32">
        <v>2213</v>
      </c>
      <c r="I22" s="32"/>
      <c r="J22" s="32"/>
      <c r="K22" s="32"/>
    </row>
    <row r="23" spans="2:11" ht="20" customHeight="1" x14ac:dyDescent="0.2">
      <c r="B23" s="6" t="s">
        <v>26</v>
      </c>
      <c r="C23" s="7"/>
      <c r="D23" s="8" t="s">
        <v>128</v>
      </c>
      <c r="E23" s="9" t="s">
        <v>12</v>
      </c>
      <c r="F23" s="9" t="s">
        <v>13</v>
      </c>
      <c r="G23" s="10" t="s">
        <v>14</v>
      </c>
      <c r="H23" s="32">
        <v>3162</v>
      </c>
      <c r="I23" s="32"/>
      <c r="J23" s="32"/>
      <c r="K23" s="32"/>
    </row>
    <row r="24" spans="2:11" ht="30" customHeight="1" x14ac:dyDescent="0.2">
      <c r="B24" s="28" t="s">
        <v>30</v>
      </c>
      <c r="C24" s="29"/>
      <c r="D24" s="29"/>
      <c r="E24" s="29"/>
      <c r="F24" s="29"/>
      <c r="G24" s="29"/>
      <c r="H24" s="29"/>
      <c r="I24" s="29"/>
      <c r="J24" s="29"/>
      <c r="K24" s="30"/>
    </row>
    <row r="25" spans="2:11" ht="20" customHeight="1" x14ac:dyDescent="0.2">
      <c r="B25" s="11" t="s">
        <v>129</v>
      </c>
      <c r="C25" s="7"/>
      <c r="D25" s="8" t="s">
        <v>130</v>
      </c>
      <c r="E25" s="9" t="s">
        <v>12</v>
      </c>
      <c r="F25" s="9" t="s">
        <v>13</v>
      </c>
      <c r="G25" s="10" t="s">
        <v>14</v>
      </c>
      <c r="H25" s="27">
        <v>6603</v>
      </c>
      <c r="I25" s="27"/>
      <c r="J25" s="27"/>
      <c r="K25" s="27"/>
    </row>
    <row r="26" spans="2:11" ht="20" customHeight="1" x14ac:dyDescent="0.2">
      <c r="B26" s="6" t="s">
        <v>33</v>
      </c>
      <c r="C26" s="7"/>
      <c r="D26" s="8" t="s">
        <v>131</v>
      </c>
      <c r="E26" s="9" t="s">
        <v>12</v>
      </c>
      <c r="F26" s="9" t="s">
        <v>13</v>
      </c>
      <c r="G26" s="10" t="s">
        <v>14</v>
      </c>
      <c r="H26" s="32">
        <v>3101</v>
      </c>
      <c r="I26" s="32"/>
      <c r="J26" s="32"/>
      <c r="K26" s="32"/>
    </row>
    <row r="27" spans="2:11" ht="30" customHeight="1" x14ac:dyDescent="0.2">
      <c r="B27" s="28" t="s">
        <v>134</v>
      </c>
      <c r="C27" s="29"/>
      <c r="D27" s="29"/>
      <c r="E27" s="29"/>
      <c r="F27" s="29"/>
      <c r="G27" s="29"/>
      <c r="H27" s="29"/>
      <c r="I27" s="29"/>
      <c r="J27" s="29"/>
      <c r="K27" s="30"/>
    </row>
    <row r="28" spans="2:11" ht="20" customHeight="1" x14ac:dyDescent="0.2">
      <c r="B28" s="26" t="s">
        <v>132</v>
      </c>
      <c r="C28" s="26"/>
      <c r="D28" s="26"/>
      <c r="E28" s="26"/>
      <c r="F28" s="26"/>
      <c r="G28" s="10" t="s">
        <v>14</v>
      </c>
      <c r="H28" s="27">
        <v>504</v>
      </c>
      <c r="I28" s="27"/>
      <c r="J28" s="27"/>
      <c r="K28" s="27"/>
    </row>
    <row r="29" spans="2:11" ht="20" customHeight="1" x14ac:dyDescent="0.2"/>
    <row r="30" spans="2:11" ht="30" customHeight="1" x14ac:dyDescent="0.2">
      <c r="B30" s="31" t="s">
        <v>133</v>
      </c>
      <c r="C30" s="31"/>
      <c r="D30" s="31"/>
      <c r="E30" s="31"/>
      <c r="F30" s="31"/>
      <c r="G30" s="31"/>
      <c r="H30" s="31"/>
      <c r="I30" s="31"/>
      <c r="J30" s="31"/>
      <c r="K30" s="31"/>
    </row>
    <row r="31" spans="2:11" ht="30" customHeight="1" x14ac:dyDescent="0.2">
      <c r="B31" s="31"/>
      <c r="C31" s="31"/>
      <c r="D31" s="31"/>
      <c r="E31" s="31"/>
      <c r="F31" s="31"/>
      <c r="G31" s="31"/>
      <c r="H31" s="31"/>
      <c r="I31" s="31"/>
      <c r="J31" s="31"/>
      <c r="K31" s="31"/>
    </row>
    <row r="32" spans="2:11" ht="20" customHeight="1" x14ac:dyDescent="0.2"/>
    <row r="33" ht="30" customHeight="1" x14ac:dyDescent="0.2"/>
    <row r="34" ht="20" customHeight="1" x14ac:dyDescent="0.2"/>
    <row r="35" ht="30" customHeight="1" x14ac:dyDescent="0.2"/>
    <row r="36" ht="30" customHeight="1" x14ac:dyDescent="0.2"/>
    <row r="37" ht="20" customHeight="1" x14ac:dyDescent="0.2"/>
    <row r="38" ht="20" customHeight="1" x14ac:dyDescent="0.2"/>
    <row r="39" ht="20" customHeight="1" x14ac:dyDescent="0.2"/>
    <row r="40" ht="20" customHeight="1" x14ac:dyDescent="0.2"/>
    <row r="41" ht="20" customHeight="1" x14ac:dyDescent="0.2"/>
    <row r="42" ht="30" customHeight="1" x14ac:dyDescent="0.2"/>
    <row r="43" ht="20" customHeight="1" x14ac:dyDescent="0.2"/>
  </sheetData>
  <mergeCells count="27">
    <mergeCell ref="A1:K7"/>
    <mergeCell ref="B30:K31"/>
    <mergeCell ref="H15:K15"/>
    <mergeCell ref="H16:K16"/>
    <mergeCell ref="H17:K17"/>
    <mergeCell ref="A8:K8"/>
    <mergeCell ref="A13:K13"/>
    <mergeCell ref="G11:G12"/>
    <mergeCell ref="F11:F12"/>
    <mergeCell ref="E11:E12"/>
    <mergeCell ref="A11:D12"/>
    <mergeCell ref="H11:K12"/>
    <mergeCell ref="B9:K9"/>
    <mergeCell ref="B10:K10"/>
    <mergeCell ref="H18:K18"/>
    <mergeCell ref="H20:K20"/>
    <mergeCell ref="H21:K21"/>
    <mergeCell ref="B28:F28"/>
    <mergeCell ref="H28:K28"/>
    <mergeCell ref="B14:K14"/>
    <mergeCell ref="B19:K19"/>
    <mergeCell ref="B24:K24"/>
    <mergeCell ref="B27:K27"/>
    <mergeCell ref="H22:K22"/>
    <mergeCell ref="H23:K23"/>
    <mergeCell ref="H25:K25"/>
    <mergeCell ref="H26:K2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1"/>
  <sheetViews>
    <sheetView topLeftCell="B1" zoomScale="90" zoomScaleNormal="90" zoomScalePageLayoutView="90" workbookViewId="0">
      <selection activeCell="A8" sqref="A8:L8"/>
    </sheetView>
  </sheetViews>
  <sheetFormatPr baseColWidth="10" defaultColWidth="10.83203125" defaultRowHeight="16" x14ac:dyDescent="0.2"/>
  <cols>
    <col min="1" max="1" width="0.5" style="1" hidden="1" customWidth="1"/>
    <col min="2" max="2" width="35" style="1" customWidth="1"/>
    <col min="3" max="3" width="15.83203125" style="1" customWidth="1"/>
    <col min="4" max="4" width="16.83203125" style="1" customWidth="1"/>
    <col min="5" max="5" width="12.33203125" style="1" customWidth="1"/>
    <col min="6" max="6" width="9.5" style="1" customWidth="1"/>
    <col min="7" max="7" width="9.83203125" style="1" customWidth="1"/>
    <col min="8" max="8" width="17.83203125" style="1" customWidth="1"/>
    <col min="9" max="9" width="15.1640625" style="1" customWidth="1"/>
    <col min="10" max="10" width="19" style="1" customWidth="1"/>
    <col min="11" max="11" width="13" style="1" customWidth="1"/>
    <col min="12" max="12" width="4" style="1" customWidth="1"/>
    <col min="13" max="16384" width="10.83203125" style="1"/>
  </cols>
  <sheetData>
    <row r="1" spans="1:13" ht="20" customHeight="1" x14ac:dyDescent="0.2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spans="1:13" ht="20" customHeight="1" x14ac:dyDescent="0.2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</row>
    <row r="3" spans="1:13" ht="20" customHeight="1" x14ac:dyDescent="0.2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</row>
    <row r="4" spans="1:13" ht="20" customHeight="1" x14ac:dyDescent="0.2">
      <c r="A4" s="75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</row>
    <row r="5" spans="1:13" ht="20" customHeight="1" x14ac:dyDescent="0.2">
      <c r="A5" s="75"/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</row>
    <row r="6" spans="1:13" ht="20" customHeight="1" x14ac:dyDescent="0.2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</row>
    <row r="7" spans="1:13" ht="20" customHeight="1" x14ac:dyDescent="0.2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</row>
    <row r="8" spans="1:13" ht="40" customHeight="1" x14ac:dyDescent="0.2">
      <c r="A8" s="76" t="s">
        <v>158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</row>
    <row r="9" spans="1:13" ht="56" customHeight="1" x14ac:dyDescent="0.2">
      <c r="A9" s="74" t="s">
        <v>118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</row>
    <row r="10" spans="1:13" ht="20" customHeight="1" x14ac:dyDescent="0.2">
      <c r="A10" s="46" t="s">
        <v>156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spans="1:13" ht="22" customHeight="1" x14ac:dyDescent="0.2">
      <c r="A11" s="60" t="s">
        <v>0</v>
      </c>
      <c r="B11" s="61"/>
      <c r="C11" s="61"/>
      <c r="D11" s="61"/>
      <c r="E11" s="66" t="s">
        <v>3</v>
      </c>
      <c r="F11" s="69" t="s">
        <v>4</v>
      </c>
      <c r="G11" s="66" t="s">
        <v>5</v>
      </c>
      <c r="H11" s="37" t="s">
        <v>6</v>
      </c>
      <c r="I11" s="39"/>
      <c r="J11" s="37" t="s">
        <v>7</v>
      </c>
      <c r="K11" s="38"/>
      <c r="L11" s="38"/>
    </row>
    <row r="12" spans="1:13" ht="17" customHeight="1" x14ac:dyDescent="0.2">
      <c r="A12" s="62"/>
      <c r="B12" s="63"/>
      <c r="C12" s="63"/>
      <c r="D12" s="63"/>
      <c r="E12" s="67"/>
      <c r="F12" s="70"/>
      <c r="G12" s="67"/>
      <c r="H12" s="40"/>
      <c r="I12" s="42"/>
      <c r="J12" s="40"/>
      <c r="K12" s="41"/>
      <c r="L12" s="41"/>
    </row>
    <row r="13" spans="1:13" ht="30" customHeight="1" x14ac:dyDescent="0.2">
      <c r="A13" s="64"/>
      <c r="B13" s="65"/>
      <c r="C13" s="65"/>
      <c r="D13" s="65"/>
      <c r="E13" s="68"/>
      <c r="F13" s="71"/>
      <c r="G13" s="68"/>
      <c r="H13" s="3" t="s">
        <v>8</v>
      </c>
      <c r="I13" s="3" t="s">
        <v>9</v>
      </c>
      <c r="J13" s="3" t="s">
        <v>8</v>
      </c>
      <c r="K13" s="58" t="s">
        <v>9</v>
      </c>
      <c r="L13" s="59"/>
    </row>
    <row r="14" spans="1:13" ht="30" customHeight="1" x14ac:dyDescent="0.2">
      <c r="A14" s="72" t="s">
        <v>10</v>
      </c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</row>
    <row r="15" spans="1:13" ht="30" customHeight="1" x14ac:dyDescent="0.2">
      <c r="B15" s="56" t="s">
        <v>11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16"/>
    </row>
    <row r="16" spans="1:13" ht="20" customHeight="1" x14ac:dyDescent="0.2">
      <c r="B16" s="6" t="s">
        <v>15</v>
      </c>
      <c r="C16" s="6"/>
      <c r="D16" s="6"/>
      <c r="E16" s="9" t="s">
        <v>12</v>
      </c>
      <c r="F16" s="9" t="s">
        <v>13</v>
      </c>
      <c r="G16" s="10" t="s">
        <v>14</v>
      </c>
      <c r="H16" s="19">
        <v>5625</v>
      </c>
      <c r="I16" s="19">
        <v>2689</v>
      </c>
      <c r="J16" s="19">
        <v>5625</v>
      </c>
      <c r="K16" s="32">
        <v>2689</v>
      </c>
      <c r="L16" s="32"/>
      <c r="M16" s="16"/>
    </row>
    <row r="17" spans="2:13" ht="20" customHeight="1" x14ac:dyDescent="0.2">
      <c r="B17" s="6" t="s">
        <v>16</v>
      </c>
      <c r="C17" s="6"/>
      <c r="D17" s="6"/>
      <c r="E17" s="9" t="s">
        <v>17</v>
      </c>
      <c r="F17" s="9" t="s">
        <v>13</v>
      </c>
      <c r="G17" s="10" t="s">
        <v>14</v>
      </c>
      <c r="H17" s="19">
        <v>2193</v>
      </c>
      <c r="I17" s="19">
        <v>1535</v>
      </c>
      <c r="J17" s="19" t="s">
        <v>2</v>
      </c>
      <c r="K17" s="32" t="s">
        <v>2</v>
      </c>
      <c r="L17" s="32"/>
      <c r="M17" s="16"/>
    </row>
    <row r="18" spans="2:13" ht="20" customHeight="1" x14ac:dyDescent="0.2">
      <c r="B18" s="6" t="s">
        <v>18</v>
      </c>
      <c r="C18" s="6"/>
      <c r="D18" s="6"/>
      <c r="E18" s="10" t="s">
        <v>19</v>
      </c>
      <c r="F18" s="10" t="s">
        <v>13</v>
      </c>
      <c r="G18" s="10" t="s">
        <v>14</v>
      </c>
      <c r="H18" s="19">
        <v>2499</v>
      </c>
      <c r="I18" s="19">
        <v>1184</v>
      </c>
      <c r="J18" s="19" t="s">
        <v>2</v>
      </c>
      <c r="K18" s="32" t="s">
        <v>2</v>
      </c>
      <c r="L18" s="32"/>
      <c r="M18" s="16"/>
    </row>
    <row r="19" spans="2:13" ht="20" customHeight="1" x14ac:dyDescent="0.2">
      <c r="B19" s="6" t="s">
        <v>20</v>
      </c>
      <c r="C19" s="6"/>
      <c r="D19" s="6"/>
      <c r="E19" s="9" t="s">
        <v>21</v>
      </c>
      <c r="F19" s="9" t="s">
        <v>13</v>
      </c>
      <c r="G19" s="10" t="s">
        <v>14</v>
      </c>
      <c r="H19" s="19">
        <v>949</v>
      </c>
      <c r="I19" s="19">
        <v>663</v>
      </c>
      <c r="J19" s="19" t="s">
        <v>2</v>
      </c>
      <c r="K19" s="32" t="s">
        <v>2</v>
      </c>
      <c r="L19" s="32"/>
      <c r="M19" s="16"/>
    </row>
    <row r="20" spans="2:13" ht="20" customHeight="1" x14ac:dyDescent="0.2">
      <c r="B20" s="6" t="s">
        <v>135</v>
      </c>
      <c r="C20" s="6"/>
      <c r="D20" s="6"/>
      <c r="E20" s="9" t="s">
        <v>21</v>
      </c>
      <c r="F20" s="9" t="s">
        <v>22</v>
      </c>
      <c r="G20" s="10" t="s">
        <v>14</v>
      </c>
      <c r="H20" s="19">
        <v>1643</v>
      </c>
      <c r="I20" s="19" t="s">
        <v>2</v>
      </c>
      <c r="J20" s="19" t="s">
        <v>2</v>
      </c>
      <c r="K20" s="32" t="s">
        <v>2</v>
      </c>
      <c r="L20" s="32"/>
      <c r="M20" s="16"/>
    </row>
    <row r="21" spans="2:13" ht="20" customHeight="1" x14ac:dyDescent="0.2">
      <c r="B21" s="6" t="s">
        <v>23</v>
      </c>
      <c r="C21" s="6"/>
      <c r="D21" s="6"/>
      <c r="E21" s="10" t="s">
        <v>2</v>
      </c>
      <c r="F21" s="10" t="s">
        <v>2</v>
      </c>
      <c r="G21" s="10" t="s">
        <v>14</v>
      </c>
      <c r="H21" s="19">
        <v>6829</v>
      </c>
      <c r="I21" s="19">
        <v>3433</v>
      </c>
      <c r="J21" s="19">
        <v>6829</v>
      </c>
      <c r="K21" s="32">
        <v>3433</v>
      </c>
      <c r="L21" s="32"/>
      <c r="M21" s="16"/>
    </row>
    <row r="22" spans="2:13" ht="20" customHeight="1" x14ac:dyDescent="0.2">
      <c r="B22" s="56" t="s">
        <v>24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16"/>
    </row>
    <row r="23" spans="2:13" ht="20" customHeight="1" x14ac:dyDescent="0.2">
      <c r="B23" s="6" t="s">
        <v>25</v>
      </c>
      <c r="C23" s="6"/>
      <c r="D23" s="6"/>
      <c r="E23" s="9" t="s">
        <v>12</v>
      </c>
      <c r="F23" s="9" t="s">
        <v>13</v>
      </c>
      <c r="G23" s="10" t="s">
        <v>14</v>
      </c>
      <c r="H23" s="19">
        <v>6080</v>
      </c>
      <c r="I23" s="19">
        <v>3144</v>
      </c>
      <c r="J23" s="19">
        <v>6080</v>
      </c>
      <c r="K23" s="32">
        <v>3144</v>
      </c>
      <c r="L23" s="32"/>
      <c r="M23" s="16"/>
    </row>
    <row r="24" spans="2:13" ht="20" customHeight="1" x14ac:dyDescent="0.2">
      <c r="B24" s="6" t="s">
        <v>26</v>
      </c>
      <c r="C24" s="6"/>
      <c r="D24" s="6"/>
      <c r="E24" s="9" t="s">
        <v>12</v>
      </c>
      <c r="F24" s="9" t="s">
        <v>13</v>
      </c>
      <c r="G24" s="10" t="s">
        <v>14</v>
      </c>
      <c r="H24" s="19">
        <v>3162</v>
      </c>
      <c r="I24" s="19">
        <v>2213</v>
      </c>
      <c r="J24" s="19" t="s">
        <v>2</v>
      </c>
      <c r="K24" s="32" t="s">
        <v>2</v>
      </c>
      <c r="L24" s="32"/>
      <c r="M24" s="16"/>
    </row>
    <row r="25" spans="2:13" ht="20" customHeight="1" x14ac:dyDescent="0.2">
      <c r="B25" s="6" t="s">
        <v>27</v>
      </c>
      <c r="C25" s="6"/>
      <c r="D25" s="6"/>
      <c r="E25" s="10" t="s">
        <v>2</v>
      </c>
      <c r="F25" s="10" t="s">
        <v>2</v>
      </c>
      <c r="G25" s="10" t="s">
        <v>14</v>
      </c>
      <c r="H25" s="19">
        <v>7533</v>
      </c>
      <c r="I25" s="19">
        <v>4090</v>
      </c>
      <c r="J25" s="19">
        <v>7533</v>
      </c>
      <c r="K25" s="32">
        <v>4090</v>
      </c>
      <c r="L25" s="32"/>
      <c r="M25" s="16"/>
    </row>
    <row r="26" spans="2:13" ht="20" customHeight="1" x14ac:dyDescent="0.2">
      <c r="B26" s="6" t="s">
        <v>28</v>
      </c>
      <c r="C26" s="6"/>
      <c r="D26" s="6"/>
      <c r="E26" s="10" t="s">
        <v>19</v>
      </c>
      <c r="F26" s="10" t="s">
        <v>22</v>
      </c>
      <c r="G26" s="10" t="s">
        <v>14</v>
      </c>
      <c r="H26" s="19">
        <v>3168</v>
      </c>
      <c r="I26" s="19" t="s">
        <v>2</v>
      </c>
      <c r="J26" s="19" t="s">
        <v>2</v>
      </c>
      <c r="K26" s="32" t="s">
        <v>2</v>
      </c>
      <c r="L26" s="32"/>
      <c r="M26" s="16"/>
    </row>
    <row r="27" spans="2:13" ht="20" customHeight="1" x14ac:dyDescent="0.2">
      <c r="B27" s="6" t="s">
        <v>29</v>
      </c>
      <c r="C27" s="6"/>
      <c r="D27" s="6"/>
      <c r="E27" s="10" t="s">
        <v>21</v>
      </c>
      <c r="F27" s="10" t="s">
        <v>22</v>
      </c>
      <c r="G27" s="10" t="s">
        <v>14</v>
      </c>
      <c r="H27" s="19">
        <v>2195</v>
      </c>
      <c r="I27" s="19" t="s">
        <v>2</v>
      </c>
      <c r="J27" s="19" t="s">
        <v>2</v>
      </c>
      <c r="K27" s="32" t="s">
        <v>2</v>
      </c>
      <c r="L27" s="32"/>
      <c r="M27" s="16"/>
    </row>
    <row r="28" spans="2:13" ht="20" customHeight="1" x14ac:dyDescent="0.2">
      <c r="B28" s="56" t="s">
        <v>30</v>
      </c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16"/>
    </row>
    <row r="29" spans="2:13" ht="20" customHeight="1" x14ac:dyDescent="0.2">
      <c r="B29" s="6" t="s">
        <v>31</v>
      </c>
      <c r="C29" s="6"/>
      <c r="D29" s="6"/>
      <c r="E29" s="9" t="s">
        <v>12</v>
      </c>
      <c r="F29" s="9" t="s">
        <v>32</v>
      </c>
      <c r="G29" s="10" t="s">
        <v>14</v>
      </c>
      <c r="H29" s="19">
        <v>7569</v>
      </c>
      <c r="I29" s="19">
        <v>4638</v>
      </c>
      <c r="J29" s="19">
        <v>7569</v>
      </c>
      <c r="K29" s="32">
        <v>4638</v>
      </c>
      <c r="L29" s="32"/>
      <c r="M29" s="16"/>
    </row>
    <row r="30" spans="2:13" ht="20" customHeight="1" x14ac:dyDescent="0.2">
      <c r="B30" s="6" t="s">
        <v>33</v>
      </c>
      <c r="C30" s="6"/>
      <c r="D30" s="6"/>
      <c r="E30" s="9" t="s">
        <v>12</v>
      </c>
      <c r="F30" s="9" t="s">
        <v>13</v>
      </c>
      <c r="G30" s="10" t="s">
        <v>14</v>
      </c>
      <c r="H30" s="19">
        <v>3101</v>
      </c>
      <c r="I30" s="19">
        <v>2173</v>
      </c>
      <c r="J30" s="19" t="s">
        <v>2</v>
      </c>
      <c r="K30" s="32" t="s">
        <v>2</v>
      </c>
      <c r="L30" s="32"/>
      <c r="M30" s="16"/>
    </row>
    <row r="31" spans="2:13" ht="20" customHeight="1" x14ac:dyDescent="0.2">
      <c r="B31" s="6" t="s">
        <v>34</v>
      </c>
      <c r="C31" s="6"/>
      <c r="D31" s="6"/>
      <c r="E31" s="10" t="s">
        <v>2</v>
      </c>
      <c r="F31" s="10" t="s">
        <v>2</v>
      </c>
      <c r="G31" s="10" t="s">
        <v>14</v>
      </c>
      <c r="H31" s="19">
        <v>7850</v>
      </c>
      <c r="I31" s="19">
        <v>4412</v>
      </c>
      <c r="J31" s="19">
        <v>7850</v>
      </c>
      <c r="K31" s="32">
        <v>4412</v>
      </c>
      <c r="L31" s="32"/>
      <c r="M31" s="16"/>
    </row>
    <row r="32" spans="2:13" ht="20" customHeight="1" x14ac:dyDescent="0.2">
      <c r="B32" s="6" t="s">
        <v>136</v>
      </c>
      <c r="C32" s="6"/>
      <c r="D32" s="6"/>
      <c r="E32" s="9" t="s">
        <v>12</v>
      </c>
      <c r="F32" s="9" t="s">
        <v>32</v>
      </c>
      <c r="G32" s="10" t="s">
        <v>14</v>
      </c>
      <c r="H32" s="19">
        <v>0</v>
      </c>
      <c r="I32" s="19">
        <v>0</v>
      </c>
      <c r="J32" s="19">
        <v>0</v>
      </c>
      <c r="K32" s="32">
        <v>0</v>
      </c>
      <c r="L32" s="32"/>
      <c r="M32" s="16"/>
    </row>
    <row r="33" spans="2:13" ht="20" customHeight="1" x14ac:dyDescent="0.2">
      <c r="B33" s="56" t="s">
        <v>35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16"/>
    </row>
    <row r="34" spans="2:13" ht="20" customHeight="1" x14ac:dyDescent="0.2">
      <c r="B34" s="6" t="s">
        <v>36</v>
      </c>
      <c r="C34" s="6"/>
      <c r="D34" s="6"/>
      <c r="E34" s="9" t="s">
        <v>12</v>
      </c>
      <c r="F34" s="9" t="s">
        <v>13</v>
      </c>
      <c r="G34" s="10" t="s">
        <v>14</v>
      </c>
      <c r="H34" s="19">
        <v>6284</v>
      </c>
      <c r="I34" s="19">
        <v>3293</v>
      </c>
      <c r="J34" s="19">
        <v>6284</v>
      </c>
      <c r="K34" s="32">
        <v>3293</v>
      </c>
      <c r="L34" s="32"/>
      <c r="M34" s="16"/>
    </row>
    <row r="35" spans="2:13" ht="20" customHeight="1" x14ac:dyDescent="0.2">
      <c r="B35" s="6" t="s">
        <v>37</v>
      </c>
      <c r="C35" s="6"/>
      <c r="D35" s="6"/>
      <c r="E35" s="10" t="s">
        <v>2</v>
      </c>
      <c r="F35" s="10" t="s">
        <v>2</v>
      </c>
      <c r="G35" s="10" t="s">
        <v>14</v>
      </c>
      <c r="H35" s="19">
        <v>6534</v>
      </c>
      <c r="I35" s="19">
        <v>3099</v>
      </c>
      <c r="J35" s="19">
        <v>6534</v>
      </c>
      <c r="K35" s="32">
        <v>3099</v>
      </c>
      <c r="L35" s="32"/>
      <c r="M35" s="16"/>
    </row>
    <row r="36" spans="2:13" ht="20" customHeight="1" x14ac:dyDescent="0.2">
      <c r="B36" s="56" t="s">
        <v>38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16"/>
    </row>
    <row r="37" spans="2:13" ht="20" customHeight="1" x14ac:dyDescent="0.2">
      <c r="B37" s="6" t="s">
        <v>39</v>
      </c>
      <c r="C37" s="6"/>
      <c r="D37" s="6"/>
      <c r="E37" s="9" t="s">
        <v>12</v>
      </c>
      <c r="F37" s="9" t="s">
        <v>13</v>
      </c>
      <c r="G37" s="10" t="s">
        <v>14</v>
      </c>
      <c r="H37" s="19">
        <v>6574</v>
      </c>
      <c r="I37" s="19">
        <v>3638</v>
      </c>
      <c r="J37" s="19" t="s">
        <v>2</v>
      </c>
      <c r="K37" s="32" t="s">
        <v>2</v>
      </c>
      <c r="L37" s="32"/>
      <c r="M37" s="16"/>
    </row>
    <row r="38" spans="2:13" ht="20" customHeight="1" x14ac:dyDescent="0.2">
      <c r="B38" s="6" t="s">
        <v>33</v>
      </c>
      <c r="C38" s="6"/>
      <c r="D38" s="6"/>
      <c r="E38" s="9" t="s">
        <v>12</v>
      </c>
      <c r="F38" s="9" t="s">
        <v>13</v>
      </c>
      <c r="G38" s="10" t="s">
        <v>14</v>
      </c>
      <c r="H38" s="19">
        <v>3300</v>
      </c>
      <c r="I38" s="19">
        <v>2310</v>
      </c>
      <c r="J38" s="19" t="s">
        <v>2</v>
      </c>
      <c r="K38" s="32" t="s">
        <v>2</v>
      </c>
      <c r="L38" s="32"/>
      <c r="M38" s="16"/>
    </row>
    <row r="39" spans="2:13" ht="30" customHeight="1" x14ac:dyDescent="0.2">
      <c r="B39" s="56" t="s">
        <v>40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16"/>
    </row>
    <row r="40" spans="2:13" ht="20" customHeight="1" x14ac:dyDescent="0.2">
      <c r="B40" s="6" t="s">
        <v>41</v>
      </c>
      <c r="C40" s="6"/>
      <c r="D40" s="6"/>
      <c r="E40" s="10" t="s">
        <v>2</v>
      </c>
      <c r="F40" s="10" t="s">
        <v>2</v>
      </c>
      <c r="G40" s="10" t="s">
        <v>1</v>
      </c>
      <c r="H40" s="19">
        <v>3453</v>
      </c>
      <c r="I40" s="19" t="s">
        <v>2</v>
      </c>
      <c r="J40" s="19">
        <v>3453</v>
      </c>
      <c r="K40" s="32" t="s">
        <v>2</v>
      </c>
      <c r="L40" s="32"/>
      <c r="M40" s="16"/>
    </row>
    <row r="41" spans="2:13" ht="20" customHeight="1" x14ac:dyDescent="0.2">
      <c r="B41" s="6" t="s">
        <v>42</v>
      </c>
      <c r="C41" s="6"/>
      <c r="D41" s="6"/>
      <c r="E41" s="10" t="s">
        <v>2</v>
      </c>
      <c r="F41" s="10" t="s">
        <v>2</v>
      </c>
      <c r="G41" s="10" t="s">
        <v>1</v>
      </c>
      <c r="H41" s="19">
        <v>2174</v>
      </c>
      <c r="I41" s="19" t="s">
        <v>2</v>
      </c>
      <c r="J41" s="19">
        <v>2174</v>
      </c>
      <c r="K41" s="32" t="s">
        <v>2</v>
      </c>
      <c r="L41" s="32"/>
      <c r="M41" s="16"/>
    </row>
    <row r="42" spans="2:13" ht="20" customHeight="1" x14ac:dyDescent="0.2">
      <c r="B42" s="6" t="s">
        <v>43</v>
      </c>
      <c r="C42" s="6"/>
      <c r="D42" s="6"/>
      <c r="E42" s="10" t="s">
        <v>2</v>
      </c>
      <c r="F42" s="10" t="s">
        <v>2</v>
      </c>
      <c r="G42" s="10" t="s">
        <v>14</v>
      </c>
      <c r="H42" s="19">
        <v>296</v>
      </c>
      <c r="I42" s="19" t="s">
        <v>2</v>
      </c>
      <c r="J42" s="19" t="s">
        <v>2</v>
      </c>
      <c r="K42" s="32" t="s">
        <v>2</v>
      </c>
      <c r="L42" s="32"/>
      <c r="M42" s="16"/>
    </row>
    <row r="43" spans="2:13" ht="20" customHeight="1" x14ac:dyDescent="0.2">
      <c r="B43" s="6" t="s">
        <v>44</v>
      </c>
      <c r="C43" s="6"/>
      <c r="D43" s="6"/>
      <c r="E43" s="10" t="s">
        <v>2</v>
      </c>
      <c r="F43" s="10" t="s">
        <v>2</v>
      </c>
      <c r="G43" s="10" t="s">
        <v>14</v>
      </c>
      <c r="H43" s="19">
        <v>679</v>
      </c>
      <c r="I43" s="19" t="s">
        <v>2</v>
      </c>
      <c r="J43" s="19" t="s">
        <v>2</v>
      </c>
      <c r="K43" s="32" t="s">
        <v>2</v>
      </c>
      <c r="L43" s="32"/>
      <c r="M43" s="16"/>
    </row>
    <row r="44" spans="2:13" ht="20" customHeight="1" x14ac:dyDescent="0.2">
      <c r="B44" s="6" t="s">
        <v>45</v>
      </c>
      <c r="C44" s="6"/>
      <c r="D44" s="6"/>
      <c r="E44" s="10" t="s">
        <v>2</v>
      </c>
      <c r="F44" s="10" t="s">
        <v>2</v>
      </c>
      <c r="G44" s="10" t="s">
        <v>14</v>
      </c>
      <c r="H44" s="19">
        <v>266</v>
      </c>
      <c r="I44" s="19" t="s">
        <v>2</v>
      </c>
      <c r="J44" s="19" t="s">
        <v>2</v>
      </c>
      <c r="K44" s="32" t="s">
        <v>2</v>
      </c>
      <c r="L44" s="32"/>
      <c r="M44" s="16"/>
    </row>
    <row r="45" spans="2:13" ht="20" customHeight="1" x14ac:dyDescent="0.2">
      <c r="B45" s="57" t="s">
        <v>46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16"/>
    </row>
    <row r="46" spans="2:13" ht="30" customHeight="1" x14ac:dyDescent="0.2">
      <c r="B46" s="56" t="s">
        <v>47</v>
      </c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16"/>
    </row>
    <row r="47" spans="2:13" ht="20" customHeight="1" x14ac:dyDescent="0.2">
      <c r="B47" s="6" t="s">
        <v>48</v>
      </c>
      <c r="C47" s="6"/>
      <c r="D47" s="6"/>
      <c r="E47" s="10"/>
      <c r="F47" s="10"/>
      <c r="G47" s="10" t="s">
        <v>14</v>
      </c>
      <c r="H47" s="19">
        <v>10664</v>
      </c>
      <c r="I47" s="19">
        <v>5053</v>
      </c>
      <c r="J47" s="19">
        <v>10664</v>
      </c>
      <c r="K47" s="32">
        <v>5053</v>
      </c>
      <c r="L47" s="32"/>
      <c r="M47" s="16"/>
    </row>
    <row r="48" spans="2:13" ht="20" customHeight="1" x14ac:dyDescent="0.2">
      <c r="B48" s="12" t="s">
        <v>49</v>
      </c>
      <c r="C48" s="12"/>
      <c r="D48" s="12"/>
      <c r="E48" s="10"/>
      <c r="F48" s="10"/>
      <c r="G48" s="10" t="s">
        <v>14</v>
      </c>
      <c r="H48" s="19">
        <v>6312</v>
      </c>
      <c r="I48" s="19" t="s">
        <v>2</v>
      </c>
      <c r="J48" s="19">
        <v>6312</v>
      </c>
      <c r="K48" s="32" t="s">
        <v>2</v>
      </c>
      <c r="L48" s="32"/>
      <c r="M48" s="16"/>
    </row>
    <row r="49" spans="2:13" ht="20" customHeight="1" x14ac:dyDescent="0.2">
      <c r="B49" s="12" t="s">
        <v>50</v>
      </c>
      <c r="C49" s="12"/>
      <c r="D49" s="12"/>
      <c r="E49" s="10"/>
      <c r="F49" s="10"/>
      <c r="G49" s="10" t="s">
        <v>14</v>
      </c>
      <c r="H49" s="19">
        <v>8794</v>
      </c>
      <c r="I49" s="19" t="s">
        <v>2</v>
      </c>
      <c r="J49" s="19" t="s">
        <v>2</v>
      </c>
      <c r="K49" s="32" t="s">
        <v>2</v>
      </c>
      <c r="L49" s="32"/>
      <c r="M49" s="16"/>
    </row>
    <row r="50" spans="2:13" ht="20" customHeight="1" x14ac:dyDescent="0.2">
      <c r="B50" s="12" t="s">
        <v>51</v>
      </c>
      <c r="C50" s="12"/>
      <c r="D50" s="12"/>
      <c r="E50" s="10"/>
      <c r="F50" s="10"/>
      <c r="G50" s="10" t="s">
        <v>14</v>
      </c>
      <c r="H50" s="19">
        <v>4698</v>
      </c>
      <c r="I50" s="19" t="s">
        <v>2</v>
      </c>
      <c r="J50" s="19" t="s">
        <v>2</v>
      </c>
      <c r="K50" s="32" t="s">
        <v>2</v>
      </c>
      <c r="L50" s="32"/>
      <c r="M50" s="16"/>
    </row>
    <row r="51" spans="2:13" ht="20" customHeight="1" x14ac:dyDescent="0.2">
      <c r="B51" s="12" t="s">
        <v>52</v>
      </c>
      <c r="C51" s="12"/>
      <c r="D51" s="12"/>
      <c r="E51" s="10"/>
      <c r="F51" s="10"/>
      <c r="G51" s="10" t="s">
        <v>14</v>
      </c>
      <c r="H51" s="19">
        <v>6069</v>
      </c>
      <c r="I51" s="19" t="s">
        <v>2</v>
      </c>
      <c r="J51" s="19" t="s">
        <v>2</v>
      </c>
      <c r="K51" s="32" t="s">
        <v>2</v>
      </c>
      <c r="L51" s="32"/>
      <c r="M51" s="16"/>
    </row>
    <row r="52" spans="2:13" ht="20" customHeight="1" x14ac:dyDescent="0.2">
      <c r="B52" s="12" t="s">
        <v>53</v>
      </c>
      <c r="C52" s="12"/>
      <c r="D52" s="12"/>
      <c r="E52" s="10"/>
      <c r="F52" s="10"/>
      <c r="G52" s="10" t="s">
        <v>14</v>
      </c>
      <c r="H52" s="19">
        <v>2920</v>
      </c>
      <c r="I52" s="19" t="s">
        <v>2</v>
      </c>
      <c r="J52" s="19" t="s">
        <v>2</v>
      </c>
      <c r="K52" s="32" t="s">
        <v>2</v>
      </c>
      <c r="L52" s="32"/>
      <c r="M52" s="16"/>
    </row>
    <row r="53" spans="2:13" ht="30" customHeight="1" x14ac:dyDescent="0.2">
      <c r="B53" s="56" t="s">
        <v>54</v>
      </c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16"/>
    </row>
    <row r="54" spans="2:13" ht="20" customHeight="1" x14ac:dyDescent="0.2">
      <c r="B54" s="12" t="s">
        <v>55</v>
      </c>
      <c r="C54" s="12"/>
      <c r="D54" s="12"/>
      <c r="E54" s="10"/>
      <c r="F54" s="10"/>
      <c r="G54" s="10" t="s">
        <v>14</v>
      </c>
      <c r="H54" s="19">
        <v>11912</v>
      </c>
      <c r="I54" s="19">
        <v>5959</v>
      </c>
      <c r="J54" s="19">
        <v>11912</v>
      </c>
      <c r="K54" s="32">
        <v>5959</v>
      </c>
      <c r="L54" s="32"/>
      <c r="M54" s="16"/>
    </row>
    <row r="55" spans="2:13" ht="20" customHeight="1" x14ac:dyDescent="0.2">
      <c r="B55" s="12" t="s">
        <v>56</v>
      </c>
      <c r="C55" s="12"/>
      <c r="D55" s="12"/>
      <c r="E55" s="10"/>
      <c r="F55" s="10"/>
      <c r="G55" s="10" t="s">
        <v>14</v>
      </c>
      <c r="H55" s="19">
        <v>7107</v>
      </c>
      <c r="I55" s="19" t="s">
        <v>2</v>
      </c>
      <c r="J55" s="19">
        <v>7107</v>
      </c>
      <c r="K55" s="32" t="s">
        <v>2</v>
      </c>
      <c r="L55" s="32"/>
      <c r="M55" s="16"/>
    </row>
    <row r="56" spans="2:13" ht="20" customHeight="1" x14ac:dyDescent="0.2">
      <c r="B56" s="12" t="s">
        <v>57</v>
      </c>
      <c r="C56" s="12"/>
      <c r="D56" s="12"/>
      <c r="E56" s="10"/>
      <c r="F56" s="10"/>
      <c r="G56" s="10" t="s">
        <v>14</v>
      </c>
      <c r="H56" s="19">
        <v>11179</v>
      </c>
      <c r="I56" s="19" t="s">
        <v>2</v>
      </c>
      <c r="J56" s="19" t="s">
        <v>2</v>
      </c>
      <c r="K56" s="32" t="s">
        <v>2</v>
      </c>
      <c r="L56" s="32"/>
      <c r="M56" s="16"/>
    </row>
    <row r="57" spans="2:13" ht="20" customHeight="1" x14ac:dyDescent="0.2">
      <c r="B57" s="12" t="s">
        <v>58</v>
      </c>
      <c r="C57" s="12"/>
      <c r="D57" s="12"/>
      <c r="E57" s="10"/>
      <c r="F57" s="10"/>
      <c r="G57" s="10" t="s">
        <v>14</v>
      </c>
      <c r="H57" s="19">
        <v>6144</v>
      </c>
      <c r="I57" s="19" t="s">
        <v>2</v>
      </c>
      <c r="J57" s="19" t="s">
        <v>2</v>
      </c>
      <c r="K57" s="32" t="s">
        <v>2</v>
      </c>
      <c r="L57" s="32"/>
      <c r="M57" s="16"/>
    </row>
    <row r="58" spans="2:13" ht="20" customHeight="1" x14ac:dyDescent="0.2">
      <c r="B58" s="12" t="s">
        <v>59</v>
      </c>
      <c r="C58" s="12"/>
      <c r="D58" s="12"/>
      <c r="E58" s="10"/>
      <c r="F58" s="10"/>
      <c r="G58" s="10" t="s">
        <v>14</v>
      </c>
      <c r="H58" s="19">
        <v>7025</v>
      </c>
      <c r="I58" s="19" t="s">
        <v>2</v>
      </c>
      <c r="J58" s="19" t="s">
        <v>2</v>
      </c>
      <c r="K58" s="32" t="s">
        <v>2</v>
      </c>
      <c r="L58" s="32"/>
      <c r="M58" s="16"/>
    </row>
    <row r="59" spans="2:13" ht="20" customHeight="1" x14ac:dyDescent="0.2">
      <c r="B59" s="12" t="s">
        <v>60</v>
      </c>
      <c r="C59" s="12"/>
      <c r="D59" s="12"/>
      <c r="E59" s="10"/>
      <c r="F59" s="10"/>
      <c r="G59" s="10" t="s">
        <v>14</v>
      </c>
      <c r="H59" s="19">
        <v>3490</v>
      </c>
      <c r="I59" s="19" t="s">
        <v>2</v>
      </c>
      <c r="J59" s="19" t="s">
        <v>2</v>
      </c>
      <c r="K59" s="32" t="s">
        <v>2</v>
      </c>
      <c r="L59" s="32"/>
      <c r="M59" s="16"/>
    </row>
    <row r="60" spans="2:13" ht="30" customHeight="1" x14ac:dyDescent="0.2">
      <c r="B60" s="56" t="s">
        <v>61</v>
      </c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16"/>
    </row>
    <row r="61" spans="2:13" ht="20" customHeight="1" x14ac:dyDescent="0.2">
      <c r="B61" s="12" t="s">
        <v>62</v>
      </c>
      <c r="C61" s="12"/>
      <c r="D61" s="12"/>
      <c r="E61" s="10"/>
      <c r="F61" s="10"/>
      <c r="G61" s="10" t="s">
        <v>14</v>
      </c>
      <c r="H61" s="19">
        <v>13016</v>
      </c>
      <c r="I61" s="19">
        <v>7076</v>
      </c>
      <c r="J61" s="19">
        <v>13016</v>
      </c>
      <c r="K61" s="32">
        <v>7076</v>
      </c>
      <c r="L61" s="32"/>
      <c r="M61" s="16"/>
    </row>
    <row r="62" spans="2:13" ht="20" customHeight="1" x14ac:dyDescent="0.2">
      <c r="B62" s="12" t="s">
        <v>63</v>
      </c>
      <c r="C62" s="12"/>
      <c r="D62" s="12"/>
      <c r="E62" s="10"/>
      <c r="F62" s="10"/>
      <c r="G62" s="10" t="s">
        <v>14</v>
      </c>
      <c r="H62" s="19">
        <v>15370</v>
      </c>
      <c r="I62" s="19">
        <v>10017</v>
      </c>
      <c r="J62" s="19" t="s">
        <v>2</v>
      </c>
      <c r="K62" s="32" t="s">
        <v>2</v>
      </c>
      <c r="L62" s="32"/>
      <c r="M62" s="16"/>
    </row>
    <row r="63" spans="2:13" ht="20" customHeight="1" x14ac:dyDescent="0.2">
      <c r="B63" s="12" t="s">
        <v>64</v>
      </c>
      <c r="C63" s="12"/>
      <c r="D63" s="12"/>
      <c r="E63" s="10"/>
      <c r="F63" s="10"/>
      <c r="G63" s="10" t="s">
        <v>14</v>
      </c>
      <c r="H63" s="19">
        <v>8696</v>
      </c>
      <c r="I63" s="19" t="s">
        <v>2</v>
      </c>
      <c r="J63" s="19" t="s">
        <v>2</v>
      </c>
      <c r="K63" s="32" t="s">
        <v>2</v>
      </c>
      <c r="L63" s="32"/>
      <c r="M63" s="16"/>
    </row>
    <row r="64" spans="2:13" ht="30" customHeight="1" x14ac:dyDescent="0.2">
      <c r="B64" s="56" t="s">
        <v>65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16"/>
    </row>
    <row r="65" spans="2:13" ht="20" customHeight="1" x14ac:dyDescent="0.2">
      <c r="B65" s="12" t="s">
        <v>66</v>
      </c>
      <c r="C65" s="12"/>
      <c r="D65" s="12"/>
      <c r="E65" s="10"/>
      <c r="F65" s="10"/>
      <c r="G65" s="10" t="s">
        <v>14</v>
      </c>
      <c r="H65" s="19">
        <v>14721</v>
      </c>
      <c r="I65" s="19">
        <v>8801</v>
      </c>
      <c r="J65" s="19">
        <v>14721</v>
      </c>
      <c r="K65" s="32">
        <v>8801</v>
      </c>
      <c r="L65" s="32"/>
      <c r="M65" s="16"/>
    </row>
    <row r="66" spans="2:13" ht="30" customHeight="1" x14ac:dyDescent="0.2">
      <c r="B66" s="56" t="s">
        <v>67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16"/>
    </row>
    <row r="67" spans="2:13" ht="20" customHeight="1" x14ac:dyDescent="0.2">
      <c r="B67" s="12" t="s">
        <v>68</v>
      </c>
      <c r="C67" s="12"/>
      <c r="D67" s="12"/>
      <c r="E67" s="10"/>
      <c r="F67" s="10"/>
      <c r="G67" s="10" t="s">
        <v>14</v>
      </c>
      <c r="H67" s="19">
        <v>13596</v>
      </c>
      <c r="I67" s="19">
        <v>7658</v>
      </c>
      <c r="J67" s="19" t="s">
        <v>2</v>
      </c>
      <c r="K67" s="32" t="s">
        <v>2</v>
      </c>
      <c r="L67" s="32"/>
      <c r="M67" s="16"/>
    </row>
    <row r="68" spans="2:13" ht="30" customHeight="1" x14ac:dyDescent="0.2">
      <c r="B68" s="56" t="s">
        <v>69</v>
      </c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16"/>
    </row>
    <row r="69" spans="2:13" ht="20" customHeight="1" x14ac:dyDescent="0.2">
      <c r="B69" s="12" t="s">
        <v>70</v>
      </c>
      <c r="C69" s="12"/>
      <c r="D69" s="12"/>
      <c r="E69" s="10"/>
      <c r="F69" s="10"/>
      <c r="G69" s="10" t="s">
        <v>1</v>
      </c>
      <c r="H69" s="19">
        <v>5959</v>
      </c>
      <c r="I69" s="19" t="s">
        <v>2</v>
      </c>
      <c r="J69" s="19">
        <v>5959</v>
      </c>
      <c r="K69" s="32" t="s">
        <v>2</v>
      </c>
      <c r="L69" s="32"/>
      <c r="M69" s="16"/>
    </row>
    <row r="70" spans="2:13" ht="20" customHeight="1" x14ac:dyDescent="0.2">
      <c r="B70" s="12" t="s">
        <v>71</v>
      </c>
      <c r="C70" s="12"/>
      <c r="D70" s="12"/>
      <c r="E70" s="10"/>
      <c r="F70" s="10"/>
      <c r="G70" s="10" t="s">
        <v>1</v>
      </c>
      <c r="H70" s="19">
        <v>3262</v>
      </c>
      <c r="I70" s="19" t="s">
        <v>2</v>
      </c>
      <c r="J70" s="19">
        <v>3262</v>
      </c>
      <c r="K70" s="32" t="s">
        <v>2</v>
      </c>
      <c r="L70" s="32"/>
      <c r="M70" s="16"/>
    </row>
    <row r="71" spans="2:13" ht="20" customHeight="1" x14ac:dyDescent="0.2">
      <c r="B71" s="12" t="s">
        <v>72</v>
      </c>
      <c r="C71" s="12"/>
      <c r="D71" s="12"/>
      <c r="E71" s="10"/>
      <c r="F71" s="10"/>
      <c r="G71" s="10" t="s">
        <v>1</v>
      </c>
      <c r="H71" s="19">
        <v>610</v>
      </c>
      <c r="I71" s="19" t="s">
        <v>2</v>
      </c>
      <c r="J71" s="19">
        <v>610</v>
      </c>
      <c r="K71" s="32" t="s">
        <v>2</v>
      </c>
      <c r="L71" s="32"/>
      <c r="M71" s="16"/>
    </row>
    <row r="72" spans="2:13" ht="20" customHeight="1" x14ac:dyDescent="0.2">
      <c r="B72" s="12" t="s">
        <v>73</v>
      </c>
      <c r="C72" s="12"/>
      <c r="D72" s="12"/>
      <c r="E72" s="10"/>
      <c r="F72" s="10"/>
      <c r="G72" s="10" t="s">
        <v>1</v>
      </c>
      <c r="H72" s="19">
        <v>7094</v>
      </c>
      <c r="I72" s="19" t="s">
        <v>2</v>
      </c>
      <c r="J72" s="19" t="s">
        <v>2</v>
      </c>
      <c r="K72" s="32" t="s">
        <v>2</v>
      </c>
      <c r="L72" s="32"/>
      <c r="M72" s="16"/>
    </row>
    <row r="73" spans="2:13" ht="20" customHeight="1" x14ac:dyDescent="0.2">
      <c r="B73" s="12" t="s">
        <v>74</v>
      </c>
      <c r="C73" s="12"/>
      <c r="D73" s="12"/>
      <c r="E73" s="10"/>
      <c r="F73" s="10"/>
      <c r="G73" s="10" t="s">
        <v>1</v>
      </c>
      <c r="H73" s="19">
        <v>3566</v>
      </c>
      <c r="I73" s="19" t="s">
        <v>2</v>
      </c>
      <c r="J73" s="19" t="s">
        <v>2</v>
      </c>
      <c r="K73" s="32" t="s">
        <v>2</v>
      </c>
      <c r="L73" s="32"/>
      <c r="M73" s="16"/>
    </row>
    <row r="74" spans="2:13" ht="20" customHeight="1" x14ac:dyDescent="0.2">
      <c r="B74" s="12" t="s">
        <v>75</v>
      </c>
      <c r="C74" s="12"/>
      <c r="D74" s="12"/>
      <c r="E74" s="10"/>
      <c r="F74" s="10"/>
      <c r="G74" s="10" t="s">
        <v>1</v>
      </c>
      <c r="H74" s="19">
        <v>567</v>
      </c>
      <c r="I74" s="19" t="s">
        <v>2</v>
      </c>
      <c r="J74" s="19" t="s">
        <v>2</v>
      </c>
      <c r="K74" s="32" t="s">
        <v>2</v>
      </c>
      <c r="L74" s="32"/>
      <c r="M74" s="16"/>
    </row>
    <row r="75" spans="2:13" ht="20" customHeight="1" x14ac:dyDescent="0.2">
      <c r="B75" s="12" t="s">
        <v>76</v>
      </c>
      <c r="C75" s="12"/>
      <c r="D75" s="12"/>
      <c r="E75" s="10"/>
      <c r="F75" s="10"/>
      <c r="G75" s="10" t="s">
        <v>1</v>
      </c>
      <c r="H75" s="19">
        <v>1290</v>
      </c>
      <c r="I75" s="19" t="s">
        <v>2</v>
      </c>
      <c r="J75" s="19" t="s">
        <v>2</v>
      </c>
      <c r="K75" s="32" t="s">
        <v>2</v>
      </c>
      <c r="L75" s="32"/>
      <c r="M75" s="16"/>
    </row>
    <row r="76" spans="2:13" ht="30" customHeight="1" x14ac:dyDescent="0.2">
      <c r="B76" s="57" t="s">
        <v>77</v>
      </c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16"/>
    </row>
    <row r="77" spans="2:13" ht="20" customHeight="1" x14ac:dyDescent="0.2">
      <c r="B77" s="12" t="s">
        <v>78</v>
      </c>
      <c r="C77" s="12"/>
      <c r="D77" s="12"/>
      <c r="E77" s="10"/>
      <c r="F77" s="10"/>
      <c r="G77" s="10" t="s">
        <v>1</v>
      </c>
      <c r="H77" s="19">
        <v>2758</v>
      </c>
      <c r="I77" s="19" t="s">
        <v>2</v>
      </c>
      <c r="J77" s="19">
        <v>2758</v>
      </c>
      <c r="K77" s="32" t="s">
        <v>2</v>
      </c>
      <c r="L77" s="32"/>
      <c r="M77" s="16"/>
    </row>
    <row r="78" spans="2:13" ht="20" customHeight="1" x14ac:dyDescent="0.2">
      <c r="B78" s="12" t="s">
        <v>79</v>
      </c>
      <c r="C78" s="12"/>
      <c r="D78" s="12"/>
      <c r="E78" s="10"/>
      <c r="F78" s="10"/>
      <c r="G78" s="10" t="s">
        <v>1</v>
      </c>
      <c r="H78" s="19">
        <v>4005</v>
      </c>
      <c r="I78" s="19" t="s">
        <v>2</v>
      </c>
      <c r="J78" s="19">
        <v>4005</v>
      </c>
      <c r="K78" s="32" t="s">
        <v>2</v>
      </c>
      <c r="L78" s="32"/>
      <c r="M78" s="16"/>
    </row>
    <row r="79" spans="2:13" ht="20" customHeight="1" x14ac:dyDescent="0.2">
      <c r="B79" s="12" t="s">
        <v>80</v>
      </c>
      <c r="C79" s="12"/>
      <c r="D79" s="12"/>
      <c r="E79" s="10"/>
      <c r="F79" s="10"/>
      <c r="G79" s="10" t="s">
        <v>1</v>
      </c>
      <c r="H79" s="19">
        <v>3537</v>
      </c>
      <c r="I79" s="19" t="s">
        <v>2</v>
      </c>
      <c r="J79" s="19">
        <v>3537</v>
      </c>
      <c r="K79" s="32" t="s">
        <v>2</v>
      </c>
      <c r="L79" s="32"/>
      <c r="M79" s="16"/>
    </row>
    <row r="80" spans="2:13" ht="30" customHeight="1" x14ac:dyDescent="0.2">
      <c r="B80" s="57" t="s">
        <v>81</v>
      </c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16"/>
    </row>
    <row r="81" spans="2:13" ht="30" customHeight="1" x14ac:dyDescent="0.2">
      <c r="B81" s="56" t="s">
        <v>82</v>
      </c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16"/>
    </row>
    <row r="82" spans="2:13" ht="20" customHeight="1" x14ac:dyDescent="0.2">
      <c r="B82" s="12" t="s">
        <v>137</v>
      </c>
      <c r="C82" s="12"/>
      <c r="D82" s="17"/>
      <c r="E82" s="18"/>
      <c r="F82" s="18"/>
      <c r="G82" s="10" t="s">
        <v>1</v>
      </c>
      <c r="H82" s="27">
        <v>3172</v>
      </c>
      <c r="I82" s="27">
        <v>0</v>
      </c>
      <c r="J82" s="27">
        <v>3172</v>
      </c>
      <c r="K82" s="27"/>
      <c r="L82" s="27"/>
      <c r="M82" s="16"/>
    </row>
    <row r="83" spans="2:13" ht="20" customHeight="1" x14ac:dyDescent="0.2">
      <c r="B83" s="12" t="s">
        <v>138</v>
      </c>
      <c r="C83" s="12"/>
      <c r="D83" s="17"/>
      <c r="E83" s="18"/>
      <c r="F83" s="18"/>
      <c r="G83" s="10" t="s">
        <v>1</v>
      </c>
      <c r="H83" s="27">
        <v>5427</v>
      </c>
      <c r="I83" s="27">
        <v>1</v>
      </c>
      <c r="J83" s="27">
        <v>5427</v>
      </c>
      <c r="K83" s="27"/>
      <c r="L83" s="27"/>
      <c r="M83" s="16"/>
    </row>
    <row r="84" spans="2:13" ht="20" customHeight="1" x14ac:dyDescent="0.2">
      <c r="B84" s="12" t="s">
        <v>139</v>
      </c>
      <c r="C84" s="12"/>
      <c r="D84" s="17"/>
      <c r="E84" s="18"/>
      <c r="F84" s="18"/>
      <c r="G84" s="10" t="s">
        <v>1</v>
      </c>
      <c r="H84" s="27">
        <v>6462</v>
      </c>
      <c r="I84" s="27">
        <v>1</v>
      </c>
      <c r="J84" s="27">
        <v>6462</v>
      </c>
      <c r="K84" s="27"/>
      <c r="L84" s="27"/>
      <c r="M84" s="16"/>
    </row>
    <row r="85" spans="2:13" ht="20" customHeight="1" x14ac:dyDescent="0.2">
      <c r="B85" s="12" t="s">
        <v>83</v>
      </c>
      <c r="C85" s="12"/>
      <c r="D85" s="17"/>
      <c r="E85" s="18"/>
      <c r="F85" s="18"/>
      <c r="G85" s="10" t="s">
        <v>1</v>
      </c>
      <c r="H85" s="27">
        <v>9133</v>
      </c>
      <c r="I85" s="27">
        <v>6</v>
      </c>
      <c r="J85" s="27">
        <v>9133</v>
      </c>
      <c r="K85" s="27"/>
      <c r="L85" s="27"/>
      <c r="M85" s="16"/>
    </row>
    <row r="86" spans="2:13" ht="20" customHeight="1" x14ac:dyDescent="0.2">
      <c r="B86" s="12" t="s">
        <v>84</v>
      </c>
      <c r="C86" s="17"/>
      <c r="D86" s="17"/>
      <c r="E86" s="18"/>
      <c r="F86" s="18"/>
      <c r="G86" s="10" t="s">
        <v>1</v>
      </c>
      <c r="H86" s="27">
        <v>11419</v>
      </c>
      <c r="I86" s="27">
        <v>7</v>
      </c>
      <c r="J86" s="27">
        <v>11419</v>
      </c>
      <c r="K86" s="27"/>
      <c r="L86" s="27"/>
      <c r="M86" s="16"/>
    </row>
    <row r="87" spans="2:13" ht="20" customHeight="1" x14ac:dyDescent="0.2">
      <c r="B87" s="12" t="s">
        <v>85</v>
      </c>
      <c r="C87" s="17"/>
      <c r="D87" s="17"/>
      <c r="E87" s="18"/>
      <c r="F87" s="18"/>
      <c r="G87" s="10" t="s">
        <v>1</v>
      </c>
      <c r="H87" s="27">
        <v>20587</v>
      </c>
      <c r="I87" s="27">
        <v>8</v>
      </c>
      <c r="J87" s="27">
        <v>20587</v>
      </c>
      <c r="K87" s="27"/>
      <c r="L87" s="27"/>
      <c r="M87" s="16"/>
    </row>
    <row r="88" spans="2:13" ht="20" customHeight="1" x14ac:dyDescent="0.2">
      <c r="B88" s="12" t="s">
        <v>86</v>
      </c>
      <c r="C88" s="12"/>
      <c r="D88" s="17"/>
      <c r="E88" s="18"/>
      <c r="F88" s="18"/>
      <c r="G88" s="10" t="s">
        <v>14</v>
      </c>
      <c r="H88" s="27">
        <v>12140</v>
      </c>
      <c r="I88" s="27">
        <v>9</v>
      </c>
      <c r="J88" s="27">
        <v>12140</v>
      </c>
      <c r="K88" s="27"/>
      <c r="L88" s="27"/>
      <c r="M88" s="16"/>
    </row>
    <row r="89" spans="2:13" ht="20" customHeight="1" x14ac:dyDescent="0.2">
      <c r="B89" s="12" t="s">
        <v>87</v>
      </c>
      <c r="C89" s="12"/>
      <c r="D89" s="12"/>
      <c r="E89" s="12"/>
      <c r="F89" s="12"/>
      <c r="G89" s="10" t="s">
        <v>14</v>
      </c>
      <c r="H89" s="27">
        <v>3966</v>
      </c>
      <c r="I89" s="27">
        <v>10</v>
      </c>
      <c r="J89" s="27">
        <v>3966</v>
      </c>
      <c r="K89" s="27"/>
      <c r="L89" s="27"/>
      <c r="M89" s="16"/>
    </row>
    <row r="90" spans="2:13" ht="20" customHeight="1" x14ac:dyDescent="0.2">
      <c r="B90" s="12" t="s">
        <v>88</v>
      </c>
      <c r="C90" s="12"/>
      <c r="D90" s="17"/>
      <c r="E90" s="18"/>
      <c r="F90" s="18"/>
      <c r="G90" s="10" t="s">
        <v>14</v>
      </c>
      <c r="H90" s="27">
        <v>11929</v>
      </c>
      <c r="I90" s="27">
        <v>11</v>
      </c>
      <c r="J90" s="27">
        <v>11929</v>
      </c>
      <c r="K90" s="27"/>
      <c r="L90" s="27"/>
      <c r="M90" s="16"/>
    </row>
    <row r="91" spans="2:13" ht="20" customHeight="1" x14ac:dyDescent="0.2">
      <c r="B91" s="12" t="s">
        <v>89</v>
      </c>
      <c r="C91" s="12"/>
      <c r="D91" s="12"/>
      <c r="E91" s="12"/>
      <c r="F91" s="12"/>
      <c r="G91" s="10" t="s">
        <v>14</v>
      </c>
      <c r="H91" s="27">
        <v>3999</v>
      </c>
      <c r="I91" s="27">
        <v>12</v>
      </c>
      <c r="J91" s="27">
        <v>3999</v>
      </c>
      <c r="K91" s="27"/>
      <c r="L91" s="27"/>
      <c r="M91" s="16"/>
    </row>
    <row r="92" spans="2:13" ht="20" customHeight="1" x14ac:dyDescent="0.2">
      <c r="B92" s="12" t="s">
        <v>90</v>
      </c>
      <c r="C92" s="12"/>
      <c r="D92" s="17"/>
      <c r="E92" s="18"/>
      <c r="F92" s="18"/>
      <c r="G92" s="10" t="s">
        <v>14</v>
      </c>
      <c r="H92" s="27">
        <v>5976</v>
      </c>
      <c r="I92" s="27">
        <v>13</v>
      </c>
      <c r="J92" s="27">
        <v>5976</v>
      </c>
      <c r="K92" s="27"/>
      <c r="L92" s="27"/>
      <c r="M92" s="16"/>
    </row>
    <row r="93" spans="2:13" ht="20" customHeight="1" x14ac:dyDescent="0.2">
      <c r="B93" s="12" t="s">
        <v>91</v>
      </c>
      <c r="C93" s="12"/>
      <c r="D93" s="12"/>
      <c r="E93" s="12"/>
      <c r="F93" s="12"/>
      <c r="G93" s="10" t="s">
        <v>14</v>
      </c>
      <c r="H93" s="27">
        <v>4015</v>
      </c>
      <c r="I93" s="27">
        <v>14</v>
      </c>
      <c r="J93" s="27">
        <v>4015</v>
      </c>
      <c r="K93" s="27"/>
      <c r="L93" s="27"/>
      <c r="M93" s="16"/>
    </row>
    <row r="94" spans="2:13" ht="20" customHeight="1" x14ac:dyDescent="0.2">
      <c r="B94" s="12" t="s">
        <v>92</v>
      </c>
      <c r="C94" s="12"/>
      <c r="D94" s="17"/>
      <c r="E94" s="18"/>
      <c r="F94" s="18"/>
      <c r="G94" s="10" t="s">
        <v>14</v>
      </c>
      <c r="H94" s="27">
        <v>5050</v>
      </c>
      <c r="I94" s="27">
        <v>15</v>
      </c>
      <c r="J94" s="27">
        <v>5050</v>
      </c>
      <c r="K94" s="27"/>
      <c r="L94" s="27"/>
      <c r="M94" s="16"/>
    </row>
    <row r="95" spans="2:13" ht="20" customHeight="1" x14ac:dyDescent="0.2">
      <c r="B95" s="13" t="s">
        <v>93</v>
      </c>
      <c r="C95" s="13"/>
      <c r="D95" s="13"/>
      <c r="E95" s="13"/>
      <c r="F95" s="13"/>
      <c r="G95" s="10" t="s">
        <v>14</v>
      </c>
      <c r="H95" s="27">
        <v>2063</v>
      </c>
      <c r="I95" s="27">
        <v>16</v>
      </c>
      <c r="J95" s="27">
        <v>2063</v>
      </c>
      <c r="K95" s="27"/>
      <c r="L95" s="27"/>
      <c r="M95" s="16"/>
    </row>
    <row r="96" spans="2:13" ht="20" customHeight="1" x14ac:dyDescent="0.2">
      <c r="B96" s="12" t="s">
        <v>140</v>
      </c>
      <c r="C96" s="12"/>
      <c r="D96" s="17"/>
      <c r="E96" s="18"/>
      <c r="F96" s="18"/>
      <c r="G96" s="10" t="s">
        <v>14</v>
      </c>
      <c r="H96" s="27">
        <v>0</v>
      </c>
      <c r="I96" s="27">
        <v>17</v>
      </c>
      <c r="J96" s="27">
        <v>0</v>
      </c>
      <c r="K96" s="27"/>
      <c r="L96" s="27"/>
      <c r="M96" s="16"/>
    </row>
    <row r="97" spans="2:13" ht="30" customHeight="1" x14ac:dyDescent="0.2">
      <c r="B97" s="56" t="s">
        <v>94</v>
      </c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16"/>
    </row>
    <row r="98" spans="2:13" ht="20" customHeight="1" x14ac:dyDescent="0.2">
      <c r="B98" s="12" t="s">
        <v>95</v>
      </c>
      <c r="C98" s="12"/>
      <c r="D98" s="12"/>
      <c r="E98" s="10"/>
      <c r="F98" s="10"/>
      <c r="G98" s="10" t="s">
        <v>1</v>
      </c>
      <c r="H98" s="27">
        <v>14697</v>
      </c>
      <c r="I98" s="27">
        <v>6</v>
      </c>
      <c r="J98" s="27" t="s">
        <v>2</v>
      </c>
      <c r="K98" s="27"/>
      <c r="L98" s="27"/>
      <c r="M98" s="16"/>
    </row>
    <row r="99" spans="2:13" ht="20" customHeight="1" x14ac:dyDescent="0.2">
      <c r="B99" s="12" t="s">
        <v>96</v>
      </c>
      <c r="C99" s="12"/>
      <c r="D99" s="12"/>
      <c r="E99" s="10"/>
      <c r="F99" s="10"/>
      <c r="G99" s="10" t="s">
        <v>1</v>
      </c>
      <c r="H99" s="27">
        <v>19154</v>
      </c>
      <c r="I99" s="27">
        <v>6</v>
      </c>
      <c r="J99" s="27" t="s">
        <v>2</v>
      </c>
      <c r="K99" s="27"/>
      <c r="L99" s="27"/>
      <c r="M99" s="16"/>
    </row>
    <row r="100" spans="2:13" ht="20" customHeight="1" x14ac:dyDescent="0.2">
      <c r="B100" s="12" t="s">
        <v>97</v>
      </c>
      <c r="C100" s="12"/>
      <c r="D100" s="12"/>
      <c r="E100" s="10"/>
      <c r="F100" s="10"/>
      <c r="G100" s="10" t="s">
        <v>14</v>
      </c>
      <c r="H100" s="27">
        <v>9939</v>
      </c>
      <c r="I100" s="27">
        <v>18</v>
      </c>
      <c r="J100" s="27" t="s">
        <v>2</v>
      </c>
      <c r="K100" s="27"/>
      <c r="L100" s="27"/>
      <c r="M100" s="16"/>
    </row>
    <row r="101" spans="2:13" ht="20" customHeight="1" x14ac:dyDescent="0.2">
      <c r="B101" s="12" t="s">
        <v>98</v>
      </c>
      <c r="C101" s="12"/>
      <c r="D101" s="12"/>
      <c r="E101" s="10"/>
      <c r="F101" s="10"/>
      <c r="G101" s="10" t="s">
        <v>14</v>
      </c>
      <c r="H101" s="27">
        <v>1483</v>
      </c>
      <c r="I101" s="27">
        <v>18</v>
      </c>
      <c r="J101" s="27" t="s">
        <v>2</v>
      </c>
      <c r="K101" s="27"/>
      <c r="L101" s="27"/>
      <c r="M101" s="16"/>
    </row>
    <row r="102" spans="2:13" ht="20" customHeight="1" x14ac:dyDescent="0.2">
      <c r="B102" s="12" t="s">
        <v>99</v>
      </c>
      <c r="C102" s="12"/>
      <c r="D102" s="12"/>
      <c r="E102" s="10"/>
      <c r="F102" s="10"/>
      <c r="G102" s="10" t="s">
        <v>14</v>
      </c>
      <c r="H102" s="27">
        <v>543</v>
      </c>
      <c r="I102" s="27">
        <v>18</v>
      </c>
      <c r="J102" s="27" t="s">
        <v>2</v>
      </c>
      <c r="K102" s="27"/>
      <c r="L102" s="27"/>
      <c r="M102" s="16"/>
    </row>
    <row r="103" spans="2:13" ht="30" customHeight="1" x14ac:dyDescent="0.2">
      <c r="B103" s="56" t="s">
        <v>100</v>
      </c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16"/>
    </row>
    <row r="104" spans="2:13" ht="20" customHeight="1" x14ac:dyDescent="0.2">
      <c r="B104" s="12" t="s">
        <v>101</v>
      </c>
      <c r="C104" s="12"/>
      <c r="D104" s="12"/>
      <c r="E104" s="10"/>
      <c r="F104" s="10"/>
      <c r="G104" s="10" t="s">
        <v>1</v>
      </c>
      <c r="H104" s="27">
        <v>5440</v>
      </c>
      <c r="I104" s="27">
        <v>6</v>
      </c>
      <c r="J104" s="27" t="s">
        <v>2</v>
      </c>
      <c r="K104" s="27"/>
      <c r="L104" s="27"/>
      <c r="M104" s="16"/>
    </row>
    <row r="105" spans="2:13" ht="20" customHeight="1" x14ac:dyDescent="0.2">
      <c r="B105" s="12" t="s">
        <v>102</v>
      </c>
      <c r="C105" s="12"/>
      <c r="D105" s="12"/>
      <c r="E105" s="10"/>
      <c r="F105" s="10"/>
      <c r="G105" s="10" t="s">
        <v>14</v>
      </c>
      <c r="H105" s="27">
        <v>2975</v>
      </c>
      <c r="I105" s="27">
        <v>18</v>
      </c>
      <c r="J105" s="27" t="s">
        <v>2</v>
      </c>
      <c r="K105" s="27"/>
      <c r="L105" s="27"/>
      <c r="M105" s="16"/>
    </row>
    <row r="106" spans="2:13" ht="20" customHeight="1" x14ac:dyDescent="0.2">
      <c r="B106" s="12" t="s">
        <v>103</v>
      </c>
      <c r="C106" s="12"/>
      <c r="D106" s="12"/>
      <c r="E106" s="10"/>
      <c r="F106" s="10"/>
      <c r="G106" s="10" t="s">
        <v>14</v>
      </c>
      <c r="H106" s="27">
        <v>548</v>
      </c>
      <c r="I106" s="27">
        <v>18</v>
      </c>
      <c r="J106" s="27" t="s">
        <v>2</v>
      </c>
      <c r="K106" s="27"/>
      <c r="L106" s="27"/>
      <c r="M106" s="16"/>
    </row>
    <row r="107" spans="2:13" ht="20" customHeight="1" x14ac:dyDescent="0.2">
      <c r="B107" s="12" t="s">
        <v>104</v>
      </c>
      <c r="C107" s="12"/>
      <c r="D107" s="12"/>
      <c r="E107" s="10"/>
      <c r="F107" s="10"/>
      <c r="G107" s="10" t="s">
        <v>14</v>
      </c>
      <c r="H107" s="27">
        <v>219</v>
      </c>
      <c r="I107" s="27">
        <v>18</v>
      </c>
      <c r="J107" s="27" t="s">
        <v>2</v>
      </c>
      <c r="K107" s="27"/>
      <c r="L107" s="27"/>
      <c r="M107" s="16"/>
    </row>
    <row r="108" spans="2:13" ht="20" customHeight="1" x14ac:dyDescent="0.2">
      <c r="B108" s="12" t="s">
        <v>105</v>
      </c>
      <c r="C108" s="12"/>
      <c r="D108" s="12"/>
      <c r="E108" s="10"/>
      <c r="F108" s="10"/>
      <c r="G108" s="10" t="s">
        <v>14</v>
      </c>
      <c r="H108" s="27">
        <v>219</v>
      </c>
      <c r="I108" s="27">
        <v>18</v>
      </c>
      <c r="J108" s="27" t="s">
        <v>2</v>
      </c>
      <c r="K108" s="27"/>
      <c r="L108" s="27"/>
      <c r="M108" s="16"/>
    </row>
    <row r="109" spans="2:13" ht="20" customHeight="1" x14ac:dyDescent="0.2">
      <c r="B109" s="12" t="s">
        <v>106</v>
      </c>
      <c r="C109" s="12"/>
      <c r="D109" s="12"/>
      <c r="E109" s="10"/>
      <c r="F109" s="10"/>
      <c r="G109" s="10" t="s">
        <v>14</v>
      </c>
      <c r="H109" s="27">
        <v>219</v>
      </c>
      <c r="I109" s="27">
        <v>18</v>
      </c>
      <c r="J109" s="27" t="s">
        <v>2</v>
      </c>
      <c r="K109" s="27"/>
      <c r="L109" s="27"/>
      <c r="M109" s="16"/>
    </row>
    <row r="110" spans="2:13" ht="20" customHeight="1" x14ac:dyDescent="0.2">
      <c r="B110" s="12" t="s">
        <v>107</v>
      </c>
      <c r="C110" s="12"/>
      <c r="D110" s="12"/>
      <c r="E110" s="10"/>
      <c r="F110" s="10"/>
      <c r="G110" s="10" t="s">
        <v>14</v>
      </c>
      <c r="H110" s="27">
        <v>931</v>
      </c>
      <c r="I110" s="27">
        <v>18</v>
      </c>
      <c r="J110" s="27" t="s">
        <v>2</v>
      </c>
      <c r="K110" s="27"/>
      <c r="L110" s="27"/>
      <c r="M110" s="16"/>
    </row>
    <row r="111" spans="2:13" ht="30" customHeight="1" x14ac:dyDescent="0.2">
      <c r="B111" s="57" t="s">
        <v>108</v>
      </c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16"/>
    </row>
    <row r="112" spans="2:13" ht="20" customHeight="1" x14ac:dyDescent="0.2">
      <c r="B112" s="12" t="s">
        <v>109</v>
      </c>
      <c r="C112" s="12"/>
      <c r="D112" s="17"/>
      <c r="E112" s="18"/>
      <c r="F112" s="18"/>
      <c r="G112" s="10" t="s">
        <v>14</v>
      </c>
      <c r="H112" s="27">
        <v>6452</v>
      </c>
      <c r="I112" s="27">
        <v>18</v>
      </c>
      <c r="J112" s="27">
        <v>6452</v>
      </c>
      <c r="K112" s="27"/>
      <c r="L112" s="27"/>
      <c r="M112" s="16"/>
    </row>
    <row r="113" spans="2:13" ht="20" customHeight="1" x14ac:dyDescent="0.2">
      <c r="B113" s="12" t="s">
        <v>141</v>
      </c>
      <c r="C113" s="12"/>
      <c r="D113" s="17"/>
      <c r="E113" s="18"/>
      <c r="F113" s="18"/>
      <c r="G113" s="10" t="s">
        <v>14</v>
      </c>
      <c r="H113" s="27">
        <v>0</v>
      </c>
      <c r="I113" s="27">
        <v>19</v>
      </c>
      <c r="J113" s="27">
        <v>0</v>
      </c>
      <c r="K113" s="27"/>
      <c r="L113" s="27"/>
      <c r="M113" s="16"/>
    </row>
    <row r="114" spans="2:13" ht="20" customHeight="1" x14ac:dyDescent="0.2">
      <c r="B114" s="12" t="s">
        <v>110</v>
      </c>
      <c r="C114" s="12"/>
      <c r="D114" s="12"/>
      <c r="E114" s="12"/>
      <c r="F114" s="12"/>
      <c r="G114" s="10" t="s">
        <v>14</v>
      </c>
      <c r="H114" s="27">
        <v>18595</v>
      </c>
      <c r="I114" s="27">
        <v>20</v>
      </c>
      <c r="J114" s="27">
        <v>18595</v>
      </c>
      <c r="K114" s="27"/>
      <c r="L114" s="27"/>
      <c r="M114" s="16"/>
    </row>
    <row r="115" spans="2:13" ht="20" customHeight="1" x14ac:dyDescent="0.2">
      <c r="B115" s="12" t="s">
        <v>111</v>
      </c>
      <c r="C115" s="12"/>
      <c r="D115" s="12"/>
      <c r="E115" s="12"/>
      <c r="F115" s="12"/>
      <c r="G115" s="10" t="s">
        <v>14</v>
      </c>
      <c r="H115" s="27">
        <v>5686</v>
      </c>
      <c r="I115" s="27">
        <v>20</v>
      </c>
      <c r="J115" s="27" t="s">
        <v>2</v>
      </c>
      <c r="K115" s="27"/>
      <c r="L115" s="27"/>
      <c r="M115" s="16"/>
    </row>
    <row r="116" spans="2:13" ht="20" customHeight="1" x14ac:dyDescent="0.2">
      <c r="B116" s="12" t="s">
        <v>112</v>
      </c>
      <c r="C116" s="12"/>
      <c r="D116" s="12"/>
      <c r="E116" s="12"/>
      <c r="F116" s="12"/>
      <c r="G116" s="10" t="s">
        <v>14</v>
      </c>
      <c r="H116" s="27">
        <v>6409</v>
      </c>
      <c r="I116" s="27">
        <v>20</v>
      </c>
      <c r="J116" s="27" t="s">
        <v>2</v>
      </c>
      <c r="K116" s="27"/>
      <c r="L116" s="27"/>
      <c r="M116" s="16"/>
    </row>
    <row r="117" spans="2:13" ht="20" customHeight="1" x14ac:dyDescent="0.2">
      <c r="B117" s="12" t="s">
        <v>113</v>
      </c>
      <c r="C117" s="12"/>
      <c r="D117" s="12"/>
      <c r="E117" s="12"/>
      <c r="F117" s="12"/>
      <c r="G117" s="10" t="s">
        <v>14</v>
      </c>
      <c r="H117" s="27">
        <v>2866</v>
      </c>
      <c r="I117" s="27">
        <v>20</v>
      </c>
      <c r="J117" s="27" t="s">
        <v>2</v>
      </c>
      <c r="K117" s="27"/>
      <c r="L117" s="27"/>
      <c r="M117" s="16"/>
    </row>
    <row r="118" spans="2:13" ht="20" customHeight="1" x14ac:dyDescent="0.2">
      <c r="B118" s="12" t="s">
        <v>114</v>
      </c>
      <c r="C118" s="12"/>
      <c r="D118" s="12"/>
      <c r="E118" s="12"/>
      <c r="F118" s="12"/>
      <c r="G118" s="10" t="s">
        <v>14</v>
      </c>
      <c r="H118" s="27">
        <v>1887</v>
      </c>
      <c r="I118" s="27"/>
      <c r="J118" s="27"/>
      <c r="K118" s="27"/>
      <c r="L118" s="27"/>
      <c r="M118" s="16"/>
    </row>
    <row r="119" spans="2:13" ht="20" customHeight="1" x14ac:dyDescent="0.2">
      <c r="B119" s="12" t="s">
        <v>115</v>
      </c>
      <c r="C119" s="12"/>
      <c r="D119" s="12"/>
      <c r="E119" s="12"/>
      <c r="F119" s="12"/>
      <c r="G119" s="10" t="s">
        <v>14</v>
      </c>
      <c r="H119" s="27">
        <v>19263</v>
      </c>
      <c r="I119" s="27">
        <v>21</v>
      </c>
      <c r="J119" s="27">
        <v>19263</v>
      </c>
      <c r="K119" s="27"/>
      <c r="L119" s="27"/>
      <c r="M119" s="16"/>
    </row>
    <row r="120" spans="2:13" ht="20" customHeight="1" x14ac:dyDescent="0.2">
      <c r="M120" s="16"/>
    </row>
    <row r="121" spans="2:13" ht="20" customHeight="1" x14ac:dyDescent="0.2">
      <c r="B121" s="20" t="s">
        <v>144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4"/>
      <c r="M121" s="16"/>
    </row>
    <row r="122" spans="2:13" ht="20" customHeight="1" x14ac:dyDescent="0.2">
      <c r="B122" s="20" t="s">
        <v>142</v>
      </c>
      <c r="C122" s="22"/>
      <c r="D122" s="21"/>
      <c r="E122" s="21"/>
      <c r="F122" s="21"/>
      <c r="G122" s="21"/>
      <c r="H122" s="21"/>
      <c r="I122" s="21"/>
      <c r="J122" s="21"/>
      <c r="K122" s="21" t="s">
        <v>143</v>
      </c>
      <c r="L122" s="24"/>
    </row>
    <row r="123" spans="2:13" ht="20" customHeight="1" x14ac:dyDescent="0.2">
      <c r="B123" s="20" t="s">
        <v>145</v>
      </c>
      <c r="C123" s="20"/>
      <c r="D123" s="20"/>
      <c r="E123" s="20"/>
      <c r="F123" s="20"/>
      <c r="G123" s="20"/>
      <c r="H123" s="20"/>
      <c r="I123" s="20"/>
      <c r="J123" s="20"/>
      <c r="K123" s="20"/>
      <c r="L123" s="25"/>
    </row>
    <row r="124" spans="2:13" ht="20" customHeight="1" x14ac:dyDescent="0.2">
      <c r="B124" s="20" t="s">
        <v>146</v>
      </c>
      <c r="C124" s="20"/>
      <c r="D124" s="20"/>
      <c r="E124" s="20"/>
      <c r="F124" s="20"/>
      <c r="G124" s="20"/>
      <c r="H124" s="20"/>
      <c r="I124" s="20"/>
      <c r="J124" s="20"/>
      <c r="K124" s="20"/>
      <c r="L124" s="25"/>
    </row>
    <row r="125" spans="2:13" ht="20" customHeight="1" x14ac:dyDescent="0.2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5"/>
    </row>
    <row r="126" spans="2:13" ht="20" customHeight="1" x14ac:dyDescent="0.2">
      <c r="B126" s="23" t="s">
        <v>147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5"/>
    </row>
    <row r="127" spans="2:13" ht="20" customHeight="1" x14ac:dyDescent="0.2">
      <c r="B127" s="23" t="s">
        <v>148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5"/>
    </row>
    <row r="128" spans="2:13" ht="20" customHeight="1" x14ac:dyDescent="0.2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5"/>
    </row>
    <row r="129" spans="2:12" ht="20" customHeight="1" x14ac:dyDescent="0.2">
      <c r="B129" s="20" t="s">
        <v>149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5"/>
    </row>
    <row r="130" spans="2:12" ht="20" customHeight="1" x14ac:dyDescent="0.2">
      <c r="B130" s="20" t="s">
        <v>150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5"/>
    </row>
    <row r="131" spans="2:12" ht="20" customHeight="1" x14ac:dyDescent="0.2">
      <c r="B131" s="20"/>
      <c r="C131" s="21"/>
      <c r="D131" s="21"/>
      <c r="E131" s="21"/>
      <c r="F131" s="21"/>
      <c r="G131" s="21"/>
      <c r="H131" s="21"/>
      <c r="I131" s="21"/>
      <c r="J131" s="21"/>
      <c r="K131" s="21"/>
      <c r="L131" s="24"/>
    </row>
    <row r="132" spans="2:12" ht="20" customHeight="1" x14ac:dyDescent="0.2">
      <c r="B132" s="20" t="s">
        <v>151</v>
      </c>
      <c r="C132" s="20"/>
      <c r="D132" s="20"/>
      <c r="E132" s="20"/>
      <c r="F132" s="20"/>
      <c r="G132" s="20"/>
      <c r="H132" s="20"/>
      <c r="I132" s="20"/>
      <c r="J132" s="20"/>
      <c r="K132" s="20"/>
      <c r="L132" s="25"/>
    </row>
    <row r="133" spans="2:12" ht="20" customHeight="1" x14ac:dyDescent="0.2">
      <c r="B133" s="20" t="s">
        <v>152</v>
      </c>
      <c r="C133" s="20"/>
      <c r="D133" s="20"/>
      <c r="E133" s="20"/>
      <c r="F133" s="20"/>
      <c r="G133" s="20"/>
      <c r="H133" s="20"/>
      <c r="I133" s="20"/>
      <c r="J133" s="20"/>
      <c r="K133" s="20"/>
      <c r="L133" s="25"/>
    </row>
    <row r="134" spans="2:12" ht="20" customHeight="1" x14ac:dyDescent="0.2">
      <c r="B134" s="20"/>
      <c r="C134" s="21"/>
      <c r="D134" s="21"/>
      <c r="E134" s="21"/>
      <c r="F134" s="21"/>
      <c r="G134" s="21"/>
      <c r="H134" s="21"/>
      <c r="I134" s="21"/>
      <c r="J134" s="21"/>
      <c r="K134" s="21"/>
      <c r="L134" s="24"/>
    </row>
    <row r="135" spans="2:12" ht="20" customHeight="1" x14ac:dyDescent="0.2">
      <c r="B135" s="20" t="s">
        <v>153</v>
      </c>
      <c r="C135" s="20"/>
      <c r="D135" s="20"/>
      <c r="E135" s="20"/>
      <c r="F135" s="20"/>
      <c r="G135" s="20"/>
      <c r="H135" s="20"/>
      <c r="I135" s="20"/>
      <c r="J135" s="20"/>
      <c r="K135" s="20"/>
      <c r="L135" s="25"/>
    </row>
    <row r="136" spans="2:12" ht="20" customHeight="1" x14ac:dyDescent="0.2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5"/>
    </row>
    <row r="137" spans="2:12" ht="20" customHeight="1" x14ac:dyDescent="0.2">
      <c r="B137" s="20" t="s">
        <v>154</v>
      </c>
      <c r="C137" s="20"/>
      <c r="D137" s="20"/>
      <c r="E137" s="20"/>
      <c r="F137" s="20"/>
      <c r="G137" s="20"/>
      <c r="H137" s="20"/>
      <c r="I137" s="20"/>
      <c r="J137" s="20"/>
      <c r="K137" s="20"/>
      <c r="L137" s="25"/>
    </row>
    <row r="138" spans="2:12" ht="20" customHeight="1" x14ac:dyDescent="0.2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5"/>
    </row>
    <row r="139" spans="2:12" ht="20" customHeight="1" x14ac:dyDescent="0.2">
      <c r="B139" s="20" t="s">
        <v>116</v>
      </c>
      <c r="C139" s="23"/>
      <c r="D139" s="20"/>
      <c r="E139" s="20"/>
      <c r="F139" s="20"/>
      <c r="G139" s="20"/>
      <c r="H139" s="21"/>
      <c r="I139" s="21"/>
      <c r="J139" s="21"/>
      <c r="K139" s="21"/>
      <c r="L139" s="24"/>
    </row>
    <row r="140" spans="2:12" ht="20" customHeight="1" x14ac:dyDescent="0.2">
      <c r="B140" s="20" t="s">
        <v>117</v>
      </c>
      <c r="C140" s="23"/>
      <c r="D140" s="20"/>
      <c r="E140" s="20"/>
      <c r="F140" s="20"/>
      <c r="G140" s="20"/>
      <c r="H140" s="21"/>
      <c r="I140" s="21"/>
      <c r="J140" s="21"/>
      <c r="K140" s="21"/>
      <c r="L140" s="24"/>
    </row>
    <row r="141" spans="2:12" ht="20" customHeight="1" x14ac:dyDescent="0.2"/>
  </sheetData>
  <mergeCells count="152">
    <mergeCell ref="A10:L10"/>
    <mergeCell ref="A8:L8"/>
    <mergeCell ref="A9:L9"/>
    <mergeCell ref="A1:L7"/>
    <mergeCell ref="H96:I96"/>
    <mergeCell ref="H95:I95"/>
    <mergeCell ref="H98:I98"/>
    <mergeCell ref="H99:I99"/>
    <mergeCell ref="H100:I100"/>
    <mergeCell ref="J95:L95"/>
    <mergeCell ref="J96:L96"/>
    <mergeCell ref="H108:I108"/>
    <mergeCell ref="H109:I109"/>
    <mergeCell ref="H104:I104"/>
    <mergeCell ref="H105:I105"/>
    <mergeCell ref="H106:I106"/>
    <mergeCell ref="J108:L108"/>
    <mergeCell ref="J109:L109"/>
    <mergeCell ref="H90:I90"/>
    <mergeCell ref="H91:I91"/>
    <mergeCell ref="H89:I89"/>
    <mergeCell ref="J89:L89"/>
    <mergeCell ref="J90:L90"/>
    <mergeCell ref="J91:L91"/>
    <mergeCell ref="H92:I92"/>
    <mergeCell ref="H93:I93"/>
    <mergeCell ref="H94:I94"/>
    <mergeCell ref="J92:L92"/>
    <mergeCell ref="J93:L93"/>
    <mergeCell ref="J94:L94"/>
    <mergeCell ref="H84:I84"/>
    <mergeCell ref="H85:I85"/>
    <mergeCell ref="J83:L83"/>
    <mergeCell ref="J84:L84"/>
    <mergeCell ref="J85:L85"/>
    <mergeCell ref="H86:I86"/>
    <mergeCell ref="H87:I87"/>
    <mergeCell ref="H88:I88"/>
    <mergeCell ref="J86:L86"/>
    <mergeCell ref="J87:L87"/>
    <mergeCell ref="J88:L88"/>
    <mergeCell ref="K38:L38"/>
    <mergeCell ref="K40:L40"/>
    <mergeCell ref="K41:L41"/>
    <mergeCell ref="K42:L42"/>
    <mergeCell ref="K43:L43"/>
    <mergeCell ref="K44:L44"/>
    <mergeCell ref="K47:L47"/>
    <mergeCell ref="K62:L62"/>
    <mergeCell ref="K63:L63"/>
    <mergeCell ref="B15:L15"/>
    <mergeCell ref="K16:L16"/>
    <mergeCell ref="K17:L17"/>
    <mergeCell ref="K18:L18"/>
    <mergeCell ref="K19:L19"/>
    <mergeCell ref="K20:L20"/>
    <mergeCell ref="K21:L21"/>
    <mergeCell ref="J11:L12"/>
    <mergeCell ref="K13:L13"/>
    <mergeCell ref="A11:D13"/>
    <mergeCell ref="E11:E13"/>
    <mergeCell ref="F11:F13"/>
    <mergeCell ref="G11:G13"/>
    <mergeCell ref="H11:I12"/>
    <mergeCell ref="A14:L14"/>
    <mergeCell ref="H112:I112"/>
    <mergeCell ref="H113:I113"/>
    <mergeCell ref="H114:I114"/>
    <mergeCell ref="H101:I101"/>
    <mergeCell ref="H102:I102"/>
    <mergeCell ref="H107:I107"/>
    <mergeCell ref="J104:L104"/>
    <mergeCell ref="J105:L105"/>
    <mergeCell ref="J106:L106"/>
    <mergeCell ref="J107:L107"/>
    <mergeCell ref="H110:I110"/>
    <mergeCell ref="J110:L110"/>
    <mergeCell ref="H118:I118"/>
    <mergeCell ref="H119:I119"/>
    <mergeCell ref="J118:L118"/>
    <mergeCell ref="J119:L119"/>
    <mergeCell ref="H115:I115"/>
    <mergeCell ref="H116:I116"/>
    <mergeCell ref="H117:I117"/>
    <mergeCell ref="J116:L116"/>
    <mergeCell ref="J117:L117"/>
    <mergeCell ref="K61:L61"/>
    <mergeCell ref="K52:L52"/>
    <mergeCell ref="K54:L54"/>
    <mergeCell ref="K55:L55"/>
    <mergeCell ref="K56:L56"/>
    <mergeCell ref="K48:L48"/>
    <mergeCell ref="K49:L49"/>
    <mergeCell ref="K50:L50"/>
    <mergeCell ref="K51:L51"/>
    <mergeCell ref="J112:L112"/>
    <mergeCell ref="J113:L113"/>
    <mergeCell ref="J114:L114"/>
    <mergeCell ref="J115:L115"/>
    <mergeCell ref="J98:L98"/>
    <mergeCell ref="J99:L99"/>
    <mergeCell ref="J100:L100"/>
    <mergeCell ref="J101:L101"/>
    <mergeCell ref="J102:L102"/>
    <mergeCell ref="B39:L39"/>
    <mergeCell ref="B45:L45"/>
    <mergeCell ref="B46:L46"/>
    <mergeCell ref="B53:L53"/>
    <mergeCell ref="B60:L60"/>
    <mergeCell ref="B22:L22"/>
    <mergeCell ref="B28:L28"/>
    <mergeCell ref="B33:L33"/>
    <mergeCell ref="B36:L36"/>
    <mergeCell ref="K57:L57"/>
    <mergeCell ref="K58:L58"/>
    <mergeCell ref="K59:L59"/>
    <mergeCell ref="K34:L34"/>
    <mergeCell ref="K35:L35"/>
    <mergeCell ref="K37:L37"/>
    <mergeCell ref="K29:L29"/>
    <mergeCell ref="K30:L30"/>
    <mergeCell ref="K31:L31"/>
    <mergeCell ref="K32:L32"/>
    <mergeCell ref="K23:L23"/>
    <mergeCell ref="K24:L24"/>
    <mergeCell ref="K25:L25"/>
    <mergeCell ref="K26:L26"/>
    <mergeCell ref="K27:L27"/>
    <mergeCell ref="B97:L97"/>
    <mergeCell ref="B103:L103"/>
    <mergeCell ref="B111:L111"/>
    <mergeCell ref="B80:L80"/>
    <mergeCell ref="B64:L64"/>
    <mergeCell ref="B66:L66"/>
    <mergeCell ref="B68:L68"/>
    <mergeCell ref="B76:L76"/>
    <mergeCell ref="B81:L81"/>
    <mergeCell ref="K70:L70"/>
    <mergeCell ref="K71:L71"/>
    <mergeCell ref="K72:L72"/>
    <mergeCell ref="K73:L73"/>
    <mergeCell ref="K74:L74"/>
    <mergeCell ref="K65:L65"/>
    <mergeCell ref="K67:L67"/>
    <mergeCell ref="K69:L69"/>
    <mergeCell ref="K75:L75"/>
    <mergeCell ref="K77:L77"/>
    <mergeCell ref="K78:L78"/>
    <mergeCell ref="K79:L79"/>
    <mergeCell ref="H82:I82"/>
    <mergeCell ref="J82:L82"/>
    <mergeCell ref="H83:I83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"/>
  <sheetViews>
    <sheetView zoomScale="90" zoomScaleNormal="90" zoomScalePageLayoutView="90" workbookViewId="0">
      <selection activeCell="A10" sqref="A10:F10"/>
    </sheetView>
  </sheetViews>
  <sheetFormatPr baseColWidth="10" defaultRowHeight="16" x14ac:dyDescent="0.2"/>
  <cols>
    <col min="1" max="1" width="32.33203125" customWidth="1"/>
    <col min="2" max="2" width="37.6640625" customWidth="1"/>
    <col min="3" max="3" width="14.1640625" customWidth="1"/>
    <col min="4" max="4" width="44.5" customWidth="1"/>
    <col min="5" max="6" width="19" customWidth="1"/>
    <col min="7" max="21" width="10.83203125" style="2"/>
  </cols>
  <sheetData>
    <row r="1" spans="1:6" x14ac:dyDescent="0.2">
      <c r="A1" s="91"/>
      <c r="B1" s="91"/>
      <c r="C1" s="91"/>
      <c r="D1" s="91"/>
      <c r="E1" s="91"/>
      <c r="F1" s="91"/>
    </row>
    <row r="2" spans="1:6" x14ac:dyDescent="0.2">
      <c r="A2" s="91"/>
      <c r="B2" s="91"/>
      <c r="C2" s="91"/>
      <c r="D2" s="91"/>
      <c r="E2" s="91"/>
      <c r="F2" s="91"/>
    </row>
    <row r="3" spans="1:6" x14ac:dyDescent="0.2">
      <c r="A3" s="91"/>
      <c r="B3" s="91"/>
      <c r="C3" s="91"/>
      <c r="D3" s="91"/>
      <c r="E3" s="91"/>
      <c r="F3" s="91"/>
    </row>
    <row r="4" spans="1:6" x14ac:dyDescent="0.2">
      <c r="A4" s="91"/>
      <c r="B4" s="91"/>
      <c r="C4" s="91"/>
      <c r="D4" s="91"/>
      <c r="E4" s="91"/>
      <c r="F4" s="91"/>
    </row>
    <row r="5" spans="1:6" x14ac:dyDescent="0.2">
      <c r="A5" s="91"/>
      <c r="B5" s="91"/>
      <c r="C5" s="91"/>
      <c r="D5" s="91"/>
      <c r="E5" s="91"/>
      <c r="F5" s="91"/>
    </row>
    <row r="6" spans="1:6" x14ac:dyDescent="0.2">
      <c r="A6" s="91"/>
      <c r="B6" s="91"/>
      <c r="C6" s="91"/>
      <c r="D6" s="91"/>
      <c r="E6" s="91"/>
      <c r="F6" s="91"/>
    </row>
    <row r="7" spans="1:6" x14ac:dyDescent="0.2">
      <c r="A7" s="91"/>
      <c r="B7" s="91"/>
      <c r="C7" s="91"/>
      <c r="D7" s="91"/>
      <c r="E7" s="91"/>
      <c r="F7" s="91"/>
    </row>
    <row r="8" spans="1:6" x14ac:dyDescent="0.2">
      <c r="A8" s="91"/>
      <c r="B8" s="91"/>
      <c r="C8" s="91"/>
      <c r="D8" s="91"/>
      <c r="E8" s="91"/>
      <c r="F8" s="91"/>
    </row>
    <row r="9" spans="1:6" ht="20" customHeight="1" x14ac:dyDescent="0.2">
      <c r="A9" s="92" t="s">
        <v>159</v>
      </c>
      <c r="B9" s="92"/>
      <c r="C9" s="92"/>
      <c r="D9" s="92"/>
      <c r="E9" s="92"/>
      <c r="F9" s="92"/>
    </row>
    <row r="10" spans="1:6" ht="40" customHeight="1" x14ac:dyDescent="0.2">
      <c r="A10" s="76" t="s">
        <v>168</v>
      </c>
      <c r="B10" s="76"/>
      <c r="C10" s="76"/>
      <c r="D10" s="76"/>
      <c r="E10" s="76"/>
      <c r="F10" s="76"/>
    </row>
    <row r="11" spans="1:6" ht="20" customHeight="1" x14ac:dyDescent="0.2">
      <c r="A11" s="46" t="s">
        <v>169</v>
      </c>
      <c r="B11" s="46"/>
      <c r="C11" s="46"/>
      <c r="D11" s="46"/>
      <c r="E11" s="46"/>
      <c r="F11" s="46"/>
    </row>
    <row r="12" spans="1:6" ht="30" customHeight="1" x14ac:dyDescent="0.2">
      <c r="A12" s="93" t="s">
        <v>170</v>
      </c>
      <c r="B12" s="93" t="s">
        <v>0</v>
      </c>
      <c r="C12" s="93" t="s">
        <v>171</v>
      </c>
      <c r="D12" s="94" t="s">
        <v>172</v>
      </c>
      <c r="E12" s="95" t="s">
        <v>173</v>
      </c>
      <c r="F12" s="95"/>
    </row>
    <row r="13" spans="1:6" ht="30" customHeight="1" x14ac:dyDescent="0.2">
      <c r="A13" s="93"/>
      <c r="B13" s="93"/>
      <c r="C13" s="93"/>
      <c r="D13" s="94"/>
      <c r="E13" s="96" t="s">
        <v>174</v>
      </c>
      <c r="F13" s="96" t="s">
        <v>175</v>
      </c>
    </row>
    <row r="14" spans="1:6" ht="48" x14ac:dyDescent="0.2">
      <c r="A14" s="97"/>
      <c r="B14" s="98" t="s">
        <v>176</v>
      </c>
      <c r="C14" s="99" t="s">
        <v>177</v>
      </c>
      <c r="D14" s="100" t="s">
        <v>178</v>
      </c>
      <c r="E14" s="101">
        <v>2499</v>
      </c>
      <c r="F14" s="101">
        <v>2815</v>
      </c>
    </row>
    <row r="15" spans="1:6" ht="32" x14ac:dyDescent="0.2">
      <c r="A15" s="97"/>
      <c r="B15" s="98"/>
      <c r="C15" s="102" t="s">
        <v>179</v>
      </c>
      <c r="D15" s="100" t="s">
        <v>180</v>
      </c>
      <c r="E15" s="101">
        <v>1112</v>
      </c>
      <c r="F15" s="101">
        <v>1275</v>
      </c>
    </row>
    <row r="16" spans="1:6" ht="80" x14ac:dyDescent="0.2">
      <c r="A16" s="103"/>
      <c r="B16" s="99" t="s">
        <v>181</v>
      </c>
      <c r="C16" s="102" t="s">
        <v>182</v>
      </c>
      <c r="D16" s="100" t="s">
        <v>183</v>
      </c>
      <c r="E16" s="101" t="s">
        <v>184</v>
      </c>
      <c r="F16" s="104">
        <v>1164</v>
      </c>
    </row>
    <row r="17" spans="1:6" ht="80" x14ac:dyDescent="0.2">
      <c r="A17" s="103"/>
      <c r="B17" s="99" t="s">
        <v>181</v>
      </c>
      <c r="C17" s="102" t="s">
        <v>182</v>
      </c>
      <c r="D17" s="100" t="s">
        <v>185</v>
      </c>
      <c r="E17" s="101" t="s">
        <v>184</v>
      </c>
      <c r="F17" s="104">
        <v>1438</v>
      </c>
    </row>
    <row r="18" spans="1:6" ht="48" x14ac:dyDescent="0.2">
      <c r="A18" s="97"/>
      <c r="B18" s="98" t="s">
        <v>186</v>
      </c>
      <c r="C18" s="102" t="s">
        <v>182</v>
      </c>
      <c r="D18" s="100" t="s">
        <v>178</v>
      </c>
      <c r="E18" s="101">
        <v>3060</v>
      </c>
      <c r="F18" s="101">
        <v>3478</v>
      </c>
    </row>
    <row r="19" spans="1:6" ht="32" x14ac:dyDescent="0.2">
      <c r="A19" s="97"/>
      <c r="B19" s="98"/>
      <c r="C19" s="102" t="s">
        <v>179</v>
      </c>
      <c r="D19" s="100" t="s">
        <v>180</v>
      </c>
      <c r="E19" s="101">
        <v>1377</v>
      </c>
      <c r="F19" s="101">
        <v>1601</v>
      </c>
    </row>
    <row r="20" spans="1:6" x14ac:dyDescent="0.2">
      <c r="A20" s="97"/>
      <c r="B20" s="98" t="s">
        <v>187</v>
      </c>
      <c r="C20" s="105" t="s">
        <v>182</v>
      </c>
      <c r="D20" s="106" t="s">
        <v>178</v>
      </c>
      <c r="E20" s="107">
        <v>2978</v>
      </c>
      <c r="F20" s="107">
        <v>3376</v>
      </c>
    </row>
    <row r="21" spans="1:6" x14ac:dyDescent="0.2">
      <c r="A21" s="97"/>
      <c r="B21" s="98"/>
      <c r="C21" s="105"/>
      <c r="D21" s="106"/>
      <c r="E21" s="107"/>
      <c r="F21" s="107"/>
    </row>
    <row r="22" spans="1:6" ht="32" x14ac:dyDescent="0.2">
      <c r="A22" s="97"/>
      <c r="B22" s="98"/>
      <c r="C22" s="108" t="s">
        <v>179</v>
      </c>
      <c r="D22" s="100" t="s">
        <v>188</v>
      </c>
      <c r="E22" s="101">
        <v>1377</v>
      </c>
      <c r="F22" s="101">
        <v>1550</v>
      </c>
    </row>
    <row r="23" spans="1:6" x14ac:dyDescent="0.2">
      <c r="A23" s="97"/>
      <c r="B23" s="98" t="s">
        <v>189</v>
      </c>
      <c r="C23" s="105" t="s">
        <v>182</v>
      </c>
      <c r="D23" s="106" t="s">
        <v>178</v>
      </c>
      <c r="E23" s="107">
        <v>3386</v>
      </c>
      <c r="F23" s="107">
        <v>3754</v>
      </c>
    </row>
    <row r="24" spans="1:6" x14ac:dyDescent="0.2">
      <c r="A24" s="97"/>
      <c r="B24" s="98"/>
      <c r="C24" s="105"/>
      <c r="D24" s="106"/>
      <c r="E24" s="107"/>
      <c r="F24" s="107"/>
    </row>
    <row r="25" spans="1:6" x14ac:dyDescent="0.2">
      <c r="A25" s="97"/>
      <c r="B25" s="98"/>
      <c r="C25" s="108" t="s">
        <v>179</v>
      </c>
      <c r="D25" s="100" t="s">
        <v>190</v>
      </c>
      <c r="E25" s="101">
        <v>1652</v>
      </c>
      <c r="F25" s="101">
        <v>1836</v>
      </c>
    </row>
    <row r="26" spans="1:6" ht="48" x14ac:dyDescent="0.2">
      <c r="A26" s="97"/>
      <c r="B26" s="98" t="s">
        <v>191</v>
      </c>
      <c r="C26" s="108" t="s">
        <v>182</v>
      </c>
      <c r="D26" s="100" t="s">
        <v>192</v>
      </c>
      <c r="E26" s="101">
        <v>3386</v>
      </c>
      <c r="F26" s="101">
        <v>3754</v>
      </c>
    </row>
    <row r="27" spans="1:6" x14ac:dyDescent="0.2">
      <c r="A27" s="97"/>
      <c r="B27" s="98"/>
      <c r="C27" s="108" t="s">
        <v>179</v>
      </c>
      <c r="D27" s="100" t="s">
        <v>193</v>
      </c>
      <c r="E27" s="101">
        <v>1652</v>
      </c>
      <c r="F27" s="101">
        <v>1836</v>
      </c>
    </row>
    <row r="28" spans="1:6" ht="48" x14ac:dyDescent="0.2">
      <c r="A28" s="97"/>
      <c r="B28" s="98" t="s">
        <v>194</v>
      </c>
      <c r="C28" s="108" t="s">
        <v>182</v>
      </c>
      <c r="D28" s="100" t="s">
        <v>178</v>
      </c>
      <c r="E28" s="101">
        <v>3386</v>
      </c>
      <c r="F28" s="101">
        <v>3754</v>
      </c>
    </row>
    <row r="29" spans="1:6" x14ac:dyDescent="0.2">
      <c r="A29" s="97"/>
      <c r="B29" s="98"/>
      <c r="C29" s="108" t="s">
        <v>179</v>
      </c>
      <c r="D29" s="100" t="s">
        <v>193</v>
      </c>
      <c r="E29" s="101">
        <v>1652</v>
      </c>
      <c r="F29" s="101">
        <v>1836</v>
      </c>
    </row>
    <row r="30" spans="1:6" x14ac:dyDescent="0.2">
      <c r="A30" s="97"/>
      <c r="B30" s="98" t="s">
        <v>195</v>
      </c>
      <c r="C30" s="105" t="s">
        <v>182</v>
      </c>
      <c r="D30" s="106" t="s">
        <v>178</v>
      </c>
      <c r="E30" s="107">
        <v>4253</v>
      </c>
      <c r="F30" s="107">
        <v>4814</v>
      </c>
    </row>
    <row r="31" spans="1:6" x14ac:dyDescent="0.2">
      <c r="A31" s="97"/>
      <c r="B31" s="98"/>
      <c r="C31" s="105"/>
      <c r="D31" s="106"/>
      <c r="E31" s="107"/>
      <c r="F31" s="107"/>
    </row>
    <row r="32" spans="1:6" ht="32" x14ac:dyDescent="0.2">
      <c r="A32" s="109"/>
      <c r="B32" s="110"/>
      <c r="C32" s="111" t="s">
        <v>179</v>
      </c>
      <c r="D32" s="112" t="s">
        <v>180</v>
      </c>
      <c r="E32" s="113">
        <v>1805</v>
      </c>
      <c r="F32" s="113">
        <v>2162</v>
      </c>
    </row>
    <row r="33" spans="1:6" x14ac:dyDescent="0.2">
      <c r="A33" s="114"/>
      <c r="B33" s="98" t="s">
        <v>196</v>
      </c>
      <c r="C33" s="105" t="s">
        <v>182</v>
      </c>
      <c r="D33" s="106" t="s">
        <v>178</v>
      </c>
      <c r="E33" s="107">
        <v>4141</v>
      </c>
      <c r="F33" s="107">
        <v>4651</v>
      </c>
    </row>
    <row r="34" spans="1:6" x14ac:dyDescent="0.2">
      <c r="A34" s="114"/>
      <c r="B34" s="98"/>
      <c r="C34" s="105"/>
      <c r="D34" s="106"/>
      <c r="E34" s="107"/>
      <c r="F34" s="107"/>
    </row>
    <row r="35" spans="1:6" ht="32" x14ac:dyDescent="0.2">
      <c r="A35" s="114"/>
      <c r="B35" s="98"/>
      <c r="C35" s="108" t="s">
        <v>179</v>
      </c>
      <c r="D35" s="100" t="s">
        <v>180</v>
      </c>
      <c r="E35" s="101">
        <v>1693</v>
      </c>
      <c r="F35" s="101">
        <v>2030</v>
      </c>
    </row>
    <row r="36" spans="1:6" x14ac:dyDescent="0.2">
      <c r="A36" s="115"/>
      <c r="B36" s="115"/>
      <c r="C36" s="115"/>
      <c r="D36" s="115"/>
      <c r="E36" s="115"/>
      <c r="F36" s="115"/>
    </row>
    <row r="37" spans="1:6" x14ac:dyDescent="0.2">
      <c r="A37" s="116" t="s">
        <v>197</v>
      </c>
      <c r="B37" s="117"/>
      <c r="C37" s="117"/>
      <c r="D37" s="117"/>
      <c r="E37" s="117"/>
      <c r="F37" s="117"/>
    </row>
    <row r="38" spans="1:6" x14ac:dyDescent="0.2">
      <c r="A38" s="2"/>
      <c r="B38" s="118"/>
      <c r="C38" s="2"/>
      <c r="D38" s="119"/>
      <c r="E38" s="2"/>
      <c r="F38" s="2"/>
    </row>
    <row r="39" spans="1:6" x14ac:dyDescent="0.2">
      <c r="A39" s="2"/>
      <c r="B39" s="118"/>
      <c r="C39" s="2"/>
      <c r="D39" s="119"/>
      <c r="E39" s="2"/>
      <c r="F39" s="2"/>
    </row>
    <row r="40" spans="1:6" s="2" customFormat="1" x14ac:dyDescent="0.2"/>
    <row r="41" spans="1:6" s="2" customFormat="1" x14ac:dyDescent="0.2"/>
    <row r="42" spans="1:6" s="2" customFormat="1" x14ac:dyDescent="0.2"/>
    <row r="43" spans="1:6" s="2" customFormat="1" x14ac:dyDescent="0.2"/>
    <row r="44" spans="1:6" s="2" customFormat="1" x14ac:dyDescent="0.2"/>
    <row r="45" spans="1:6" s="2" customFormat="1" x14ac:dyDescent="0.2"/>
    <row r="46" spans="1:6" s="2" customFormat="1" x14ac:dyDescent="0.2"/>
    <row r="47" spans="1:6" s="2" customFormat="1" x14ac:dyDescent="0.2"/>
    <row r="48" spans="1:6" s="2" customFormat="1" x14ac:dyDescent="0.2"/>
    <row r="49" s="2" customFormat="1" x14ac:dyDescent="0.2"/>
    <row r="50" s="2" customFormat="1" x14ac:dyDescent="0.2"/>
    <row r="51" s="2" customFormat="1" x14ac:dyDescent="0.2"/>
    <row r="52" s="2" customFormat="1" x14ac:dyDescent="0.2"/>
    <row r="53" s="2" customFormat="1" x14ac:dyDescent="0.2"/>
    <row r="54" s="2" customFormat="1" x14ac:dyDescent="0.2"/>
    <row r="55" s="2" customFormat="1" x14ac:dyDescent="0.2"/>
    <row r="56" s="2" customFormat="1" x14ac:dyDescent="0.2"/>
    <row r="57" s="2" customFormat="1" x14ac:dyDescent="0.2"/>
    <row r="58" s="2" customFormat="1" x14ac:dyDescent="0.2"/>
    <row r="59" s="2" customFormat="1" x14ac:dyDescent="0.2"/>
    <row r="60" s="2" customFormat="1" x14ac:dyDescent="0.2"/>
    <row r="61" s="2" customFormat="1" x14ac:dyDescent="0.2"/>
    <row r="62" s="2" customFormat="1" x14ac:dyDescent="0.2"/>
    <row r="63" s="2" customFormat="1" x14ac:dyDescent="0.2"/>
    <row r="64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  <row r="70" s="2" customFormat="1" x14ac:dyDescent="0.2"/>
    <row r="71" s="2" customFormat="1" x14ac:dyDescent="0.2"/>
    <row r="72" s="2" customFormat="1" x14ac:dyDescent="0.2"/>
    <row r="73" s="2" customFormat="1" x14ac:dyDescent="0.2"/>
    <row r="74" s="2" customFormat="1" x14ac:dyDescent="0.2"/>
    <row r="75" s="2" customFormat="1" x14ac:dyDescent="0.2"/>
    <row r="76" s="2" customFormat="1" x14ac:dyDescent="0.2"/>
    <row r="77" s="2" customFormat="1" x14ac:dyDescent="0.2"/>
    <row r="78" s="2" customFormat="1" x14ac:dyDescent="0.2"/>
    <row r="79" s="2" customFormat="1" x14ac:dyDescent="0.2"/>
    <row r="80" s="2" customFormat="1" x14ac:dyDescent="0.2"/>
    <row r="81" s="2" customFormat="1" x14ac:dyDescent="0.2"/>
    <row r="82" s="2" customFormat="1" x14ac:dyDescent="0.2"/>
    <row r="83" s="2" customFormat="1" x14ac:dyDescent="0.2"/>
    <row r="84" s="2" customFormat="1" x14ac:dyDescent="0.2"/>
  </sheetData>
  <mergeCells count="43">
    <mergeCell ref="A36:F36"/>
    <mergeCell ref="A37:F37"/>
    <mergeCell ref="C30:C31"/>
    <mergeCell ref="D30:D31"/>
    <mergeCell ref="E30:E31"/>
    <mergeCell ref="F30:F31"/>
    <mergeCell ref="A33:A35"/>
    <mergeCell ref="B33:B35"/>
    <mergeCell ref="C33:C34"/>
    <mergeCell ref="D33:D34"/>
    <mergeCell ref="E33:E34"/>
    <mergeCell ref="F33:F34"/>
    <mergeCell ref="A26:A27"/>
    <mergeCell ref="B26:B27"/>
    <mergeCell ref="A28:A29"/>
    <mergeCell ref="B28:B29"/>
    <mergeCell ref="A30:A32"/>
    <mergeCell ref="B30:B32"/>
    <mergeCell ref="C20:C21"/>
    <mergeCell ref="D20:D21"/>
    <mergeCell ref="E20:E21"/>
    <mergeCell ref="F20:F21"/>
    <mergeCell ref="A23:A25"/>
    <mergeCell ref="B23:B25"/>
    <mergeCell ref="C23:C24"/>
    <mergeCell ref="D23:D24"/>
    <mergeCell ref="E23:E24"/>
    <mergeCell ref="F23:F24"/>
    <mergeCell ref="A14:A15"/>
    <mergeCell ref="B14:B15"/>
    <mergeCell ref="A18:A19"/>
    <mergeCell ref="B18:B19"/>
    <mergeCell ref="A20:A22"/>
    <mergeCell ref="B20:B22"/>
    <mergeCell ref="A1:F8"/>
    <mergeCell ref="A9:F9"/>
    <mergeCell ref="A10:F10"/>
    <mergeCell ref="A11:F11"/>
    <mergeCell ref="A12:A13"/>
    <mergeCell ref="B12:B13"/>
    <mergeCell ref="C12:C13"/>
    <mergeCell ref="D12:D13"/>
    <mergeCell ref="E12:F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zoomScale="80" zoomScaleNormal="80" zoomScalePageLayoutView="80" workbookViewId="0">
      <selection activeCell="A28" sqref="A28:G28"/>
    </sheetView>
  </sheetViews>
  <sheetFormatPr baseColWidth="10" defaultRowHeight="16" x14ac:dyDescent="0.2"/>
  <cols>
    <col min="1" max="1" width="36" style="2" customWidth="1"/>
    <col min="2" max="2" width="37.6640625" style="2" customWidth="1"/>
    <col min="3" max="3" width="57.33203125" style="2" customWidth="1"/>
    <col min="4" max="4" width="23" style="2" customWidth="1"/>
    <col min="5" max="6" width="16.33203125" style="2" customWidth="1"/>
    <col min="7" max="16384" width="10.83203125" style="2"/>
  </cols>
  <sheetData>
    <row r="1" spans="1:6" x14ac:dyDescent="0.2">
      <c r="A1" s="91"/>
      <c r="B1" s="91"/>
      <c r="C1" s="91"/>
      <c r="D1" s="91"/>
      <c r="E1" s="91"/>
      <c r="F1" s="91"/>
    </row>
    <row r="2" spans="1:6" x14ac:dyDescent="0.2">
      <c r="A2" s="91"/>
      <c r="B2" s="91"/>
      <c r="C2" s="91"/>
      <c r="D2" s="91"/>
      <c r="E2" s="91"/>
      <c r="F2" s="91"/>
    </row>
    <row r="3" spans="1:6" x14ac:dyDescent="0.2">
      <c r="A3" s="91"/>
      <c r="B3" s="91"/>
      <c r="C3" s="91"/>
      <c r="D3" s="91"/>
      <c r="E3" s="91"/>
      <c r="F3" s="91"/>
    </row>
    <row r="4" spans="1:6" x14ac:dyDescent="0.2">
      <c r="A4" s="91"/>
      <c r="B4" s="91"/>
      <c r="C4" s="91"/>
      <c r="D4" s="91"/>
      <c r="E4" s="91"/>
      <c r="F4" s="91"/>
    </row>
    <row r="5" spans="1:6" x14ac:dyDescent="0.2">
      <c r="A5" s="91"/>
      <c r="B5" s="91"/>
      <c r="C5" s="91"/>
      <c r="D5" s="91"/>
      <c r="E5" s="91"/>
      <c r="F5" s="91"/>
    </row>
    <row r="6" spans="1:6" x14ac:dyDescent="0.2">
      <c r="A6" s="91"/>
      <c r="B6" s="91"/>
      <c r="C6" s="91"/>
      <c r="D6" s="91"/>
      <c r="E6" s="91"/>
      <c r="F6" s="91"/>
    </row>
    <row r="7" spans="1:6" x14ac:dyDescent="0.2">
      <c r="A7" s="91"/>
      <c r="B7" s="91"/>
      <c r="C7" s="91"/>
      <c r="D7" s="91"/>
      <c r="E7" s="91"/>
      <c r="F7" s="91"/>
    </row>
    <row r="8" spans="1:6" x14ac:dyDescent="0.2">
      <c r="A8" s="91"/>
      <c r="B8" s="91"/>
      <c r="C8" s="91"/>
      <c r="D8" s="91"/>
      <c r="E8" s="91"/>
      <c r="F8" s="91"/>
    </row>
    <row r="9" spans="1:6" ht="20" customHeight="1" x14ac:dyDescent="0.2">
      <c r="A9" s="92" t="s">
        <v>159</v>
      </c>
      <c r="B9" s="92"/>
      <c r="C9" s="92"/>
      <c r="D9" s="92"/>
      <c r="E9" s="92"/>
      <c r="F9" s="92"/>
    </row>
    <row r="10" spans="1:6" ht="40" customHeight="1" x14ac:dyDescent="0.2">
      <c r="A10" s="120" t="s">
        <v>198</v>
      </c>
      <c r="B10" s="121"/>
      <c r="C10" s="121"/>
      <c r="D10" s="121"/>
      <c r="E10" s="121"/>
      <c r="F10" s="122"/>
    </row>
    <row r="11" spans="1:6" ht="20" customHeight="1" x14ac:dyDescent="0.2">
      <c r="A11" s="46" t="s">
        <v>199</v>
      </c>
      <c r="B11" s="46"/>
      <c r="C11" s="46"/>
      <c r="D11" s="46"/>
      <c r="E11" s="46"/>
      <c r="F11" s="46"/>
    </row>
    <row r="12" spans="1:6" ht="34" customHeight="1" x14ac:dyDescent="0.2">
      <c r="A12" s="93" t="s">
        <v>200</v>
      </c>
      <c r="B12" s="123" t="s">
        <v>0</v>
      </c>
      <c r="C12" s="93" t="s">
        <v>201</v>
      </c>
      <c r="D12" s="94" t="s">
        <v>202</v>
      </c>
      <c r="E12" s="124" t="s">
        <v>203</v>
      </c>
      <c r="F12" s="124" t="s">
        <v>204</v>
      </c>
    </row>
    <row r="13" spans="1:6" ht="34" customHeight="1" x14ac:dyDescent="0.2">
      <c r="A13" s="93"/>
      <c r="B13" s="123"/>
      <c r="C13" s="93"/>
      <c r="D13" s="94"/>
      <c r="E13" s="124"/>
      <c r="F13" s="124" t="s">
        <v>204</v>
      </c>
    </row>
    <row r="14" spans="1:6" ht="48" x14ac:dyDescent="0.2">
      <c r="A14" s="125"/>
      <c r="B14" s="126" t="s">
        <v>205</v>
      </c>
      <c r="C14" s="127" t="s">
        <v>206</v>
      </c>
      <c r="D14" s="128">
        <v>2.99</v>
      </c>
      <c r="E14" s="129">
        <f>ROUND(1301*Belarus*(1-C58),2)</f>
        <v>1301</v>
      </c>
      <c r="F14" s="129">
        <f>ROUND(1301*Belarus*(1-C58),2)</f>
        <v>1301</v>
      </c>
    </row>
    <row r="15" spans="1:6" ht="48" x14ac:dyDescent="0.2">
      <c r="A15" s="125"/>
      <c r="B15" s="130" t="s">
        <v>207</v>
      </c>
      <c r="C15" s="127" t="s">
        <v>208</v>
      </c>
      <c r="D15" s="128">
        <v>7.89</v>
      </c>
      <c r="E15" s="129">
        <f>ROUND(2647*Belarus*(1-C58),2)</f>
        <v>2647</v>
      </c>
      <c r="F15" s="129" t="s">
        <v>2</v>
      </c>
    </row>
    <row r="16" spans="1:6" ht="48" x14ac:dyDescent="0.2">
      <c r="A16" s="131"/>
      <c r="B16" s="126" t="s">
        <v>209</v>
      </c>
      <c r="C16" s="132" t="s">
        <v>210</v>
      </c>
      <c r="D16" s="128">
        <v>3.54</v>
      </c>
      <c r="E16" s="129">
        <f>ROUND(1052*Belarus*(1-C58),2)</f>
        <v>1052</v>
      </c>
      <c r="F16" s="129">
        <f>ROUND(1157*Belarus*(1-C58),2)</f>
        <v>1157</v>
      </c>
    </row>
    <row r="17" spans="1:7" ht="48" x14ac:dyDescent="0.2">
      <c r="A17" s="131"/>
      <c r="B17" s="130" t="s">
        <v>211</v>
      </c>
      <c r="C17" s="132" t="s">
        <v>212</v>
      </c>
      <c r="D17" s="128">
        <v>8.9600000000000009</v>
      </c>
      <c r="E17" s="129">
        <f>ROUND(2480*Belarus*(1-C58),2)</f>
        <v>2480</v>
      </c>
      <c r="F17" s="129">
        <f>ROUND(2728*Belarus*(1-C58),2)</f>
        <v>2728</v>
      </c>
    </row>
    <row r="18" spans="1:7" ht="68" customHeight="1" x14ac:dyDescent="0.2">
      <c r="A18" s="131"/>
      <c r="B18" s="126" t="s">
        <v>213</v>
      </c>
      <c r="C18" s="132" t="s">
        <v>214</v>
      </c>
      <c r="D18" s="128">
        <v>3.84</v>
      </c>
      <c r="E18" s="129">
        <f>ROUND(1575*Belarus*(1-C58),2)</f>
        <v>1575</v>
      </c>
      <c r="F18" s="129">
        <f>ROUND(1733*Belarus*(1-C58),2)</f>
        <v>1733</v>
      </c>
    </row>
    <row r="19" spans="1:7" ht="68" customHeight="1" x14ac:dyDescent="0.2">
      <c r="A19" s="131"/>
      <c r="B19" s="130" t="s">
        <v>215</v>
      </c>
      <c r="C19" s="132" t="s">
        <v>216</v>
      </c>
      <c r="D19" s="128">
        <v>9.6300000000000008</v>
      </c>
      <c r="E19" s="129">
        <f>ROUND(3327*Belarus*(1-C58),2)</f>
        <v>3327</v>
      </c>
      <c r="F19" s="129">
        <f>ROUND(3660*Belarus*(1-C58),2)</f>
        <v>3660</v>
      </c>
    </row>
    <row r="20" spans="1:7" ht="52" customHeight="1" x14ac:dyDescent="0.2">
      <c r="A20" s="133"/>
      <c r="B20" s="130" t="s">
        <v>217</v>
      </c>
      <c r="C20" s="134" t="s">
        <v>218</v>
      </c>
      <c r="D20" s="128">
        <v>0.94</v>
      </c>
      <c r="E20" s="129">
        <f>ROUND(311*Belarus*(1-C58),2)</f>
        <v>311</v>
      </c>
      <c r="F20" s="129">
        <f>ROUND(342*Belarus*(1-C58),2)</f>
        <v>342</v>
      </c>
    </row>
    <row r="21" spans="1:7" ht="52" customHeight="1" x14ac:dyDescent="0.2">
      <c r="A21" s="133"/>
      <c r="B21" s="130" t="s">
        <v>219</v>
      </c>
      <c r="C21" s="132" t="s">
        <v>220</v>
      </c>
      <c r="D21" s="128">
        <v>0.96</v>
      </c>
      <c r="E21" s="129">
        <f>ROUND(713*Belarus*(1-C58),2)</f>
        <v>713</v>
      </c>
      <c r="F21" s="129">
        <f>ROUND(784*Belarus*(1-C58),2)</f>
        <v>784</v>
      </c>
    </row>
    <row r="22" spans="1:7" ht="52" customHeight="1" x14ac:dyDescent="0.2">
      <c r="A22" s="133"/>
      <c r="B22" s="130" t="s">
        <v>221</v>
      </c>
      <c r="C22" s="132" t="s">
        <v>218</v>
      </c>
      <c r="D22" s="128">
        <v>0.44700000000000001</v>
      </c>
      <c r="E22" s="129">
        <f>ROUND(373*Belarus*(1-C58),2)</f>
        <v>373</v>
      </c>
      <c r="F22" s="129">
        <f>ROUND(411*Belarus*(1-C58),2)</f>
        <v>411</v>
      </c>
    </row>
    <row r="23" spans="1:7" ht="52" customHeight="1" x14ac:dyDescent="0.2">
      <c r="A23" s="133"/>
      <c r="B23" s="130" t="s">
        <v>222</v>
      </c>
      <c r="C23" s="132" t="s">
        <v>223</v>
      </c>
      <c r="D23" s="128">
        <v>0.15</v>
      </c>
      <c r="E23" s="129">
        <f>ROUND(527*Belarus*(1-C58),2)</f>
        <v>527</v>
      </c>
      <c r="F23" s="129">
        <f>ROUND(580*Belarus*(1-C58),2)</f>
        <v>580</v>
      </c>
    </row>
    <row r="24" spans="1:7" ht="52" customHeight="1" x14ac:dyDescent="0.2">
      <c r="A24" s="131"/>
      <c r="B24" s="130" t="s">
        <v>224</v>
      </c>
      <c r="C24" s="132" t="s">
        <v>225</v>
      </c>
      <c r="D24" s="128" t="s">
        <v>226</v>
      </c>
      <c r="E24" s="129">
        <f>ROUND(2140*Belarus*(1-C58),2)</f>
        <v>2140</v>
      </c>
      <c r="F24" s="135" t="s">
        <v>226</v>
      </c>
    </row>
    <row r="25" spans="1:7" ht="52" customHeight="1" x14ac:dyDescent="0.2">
      <c r="A25" s="131"/>
      <c r="B25" s="130" t="s">
        <v>227</v>
      </c>
      <c r="C25" s="132" t="s">
        <v>228</v>
      </c>
      <c r="D25" s="128" t="s">
        <v>226</v>
      </c>
      <c r="E25" s="136">
        <f>ROUND(4050*Belarus*(1-C58),2)</f>
        <v>4050</v>
      </c>
      <c r="F25" s="135" t="s">
        <v>226</v>
      </c>
    </row>
    <row r="26" spans="1:7" ht="52" customHeight="1" x14ac:dyDescent="0.2">
      <c r="A26" s="133"/>
      <c r="B26" s="130" t="s">
        <v>229</v>
      </c>
      <c r="C26" s="134" t="s">
        <v>230</v>
      </c>
      <c r="D26" s="128" t="s">
        <v>2</v>
      </c>
      <c r="E26" s="137">
        <f>ROUND(20*Belarus*Belarus*(1-C58),2)</f>
        <v>20</v>
      </c>
      <c r="F26" s="137"/>
    </row>
    <row r="27" spans="1:7" ht="52" customHeight="1" x14ac:dyDescent="0.2">
      <c r="A27" s="133"/>
      <c r="B27" s="130" t="s">
        <v>231</v>
      </c>
      <c r="C27" s="134" t="s">
        <v>232</v>
      </c>
      <c r="D27" s="128" t="s">
        <v>2</v>
      </c>
      <c r="E27" s="137">
        <f>ROUND(20*Belarus*Belarus*(1-C58),2)</f>
        <v>20</v>
      </c>
      <c r="F27" s="137"/>
    </row>
    <row r="28" spans="1:7" ht="31" customHeight="1" x14ac:dyDescent="0.2">
      <c r="A28" s="152" t="s">
        <v>233</v>
      </c>
      <c r="B28" s="153"/>
      <c r="C28" s="153"/>
      <c r="D28" s="153"/>
      <c r="E28" s="153"/>
      <c r="F28" s="153"/>
      <c r="G28" s="153"/>
    </row>
    <row r="29" spans="1:7" ht="68" customHeight="1" x14ac:dyDescent="0.2">
      <c r="A29" s="4" t="s">
        <v>200</v>
      </c>
      <c r="B29" s="4" t="s">
        <v>0</v>
      </c>
      <c r="C29" s="138" t="s">
        <v>201</v>
      </c>
      <c r="D29" s="139"/>
      <c r="E29" s="5" t="s">
        <v>234</v>
      </c>
      <c r="F29" s="5" t="s">
        <v>235</v>
      </c>
      <c r="G29" s="5" t="s">
        <v>204</v>
      </c>
    </row>
    <row r="30" spans="1:7" ht="83" customHeight="1" x14ac:dyDescent="0.2">
      <c r="A30" s="140"/>
      <c r="B30" s="130" t="s">
        <v>236</v>
      </c>
      <c r="C30" s="141" t="s">
        <v>237</v>
      </c>
      <c r="D30" s="141"/>
      <c r="E30" s="142">
        <v>5.8</v>
      </c>
      <c r="F30" s="129">
        <v>1934</v>
      </c>
      <c r="G30" s="129">
        <v>2321</v>
      </c>
    </row>
    <row r="31" spans="1:7" ht="83" customHeight="1" x14ac:dyDescent="0.2">
      <c r="A31" s="140"/>
      <c r="B31" s="130" t="s">
        <v>238</v>
      </c>
      <c r="C31" s="141" t="s">
        <v>239</v>
      </c>
      <c r="D31" s="141"/>
      <c r="E31" s="128">
        <v>5.58</v>
      </c>
      <c r="F31" s="129">
        <v>1726</v>
      </c>
      <c r="G31" s="129">
        <v>1984</v>
      </c>
    </row>
    <row r="32" spans="1:7" ht="75" customHeight="1" x14ac:dyDescent="0.2">
      <c r="A32" s="143"/>
      <c r="B32" s="144" t="s">
        <v>240</v>
      </c>
      <c r="C32" s="141" t="s">
        <v>241</v>
      </c>
      <c r="D32" s="141" t="s">
        <v>242</v>
      </c>
      <c r="E32" s="145">
        <v>6.03</v>
      </c>
      <c r="F32" s="146">
        <v>2305</v>
      </c>
      <c r="G32" s="146">
        <v>2655</v>
      </c>
    </row>
    <row r="33" spans="1:7" ht="75" customHeight="1" x14ac:dyDescent="0.2">
      <c r="A33" s="143"/>
      <c r="B33" s="144"/>
      <c r="C33" s="141"/>
      <c r="D33" s="141"/>
      <c r="E33" s="145"/>
      <c r="F33" s="146"/>
      <c r="G33" s="146"/>
    </row>
    <row r="34" spans="1:7" ht="82" customHeight="1" x14ac:dyDescent="0.2">
      <c r="A34" s="147"/>
      <c r="B34" s="130" t="s">
        <v>243</v>
      </c>
      <c r="C34" s="132" t="s">
        <v>244</v>
      </c>
      <c r="D34" s="132" t="s">
        <v>245</v>
      </c>
      <c r="E34" s="128" t="s">
        <v>2</v>
      </c>
      <c r="F34" s="129">
        <v>943</v>
      </c>
      <c r="G34" s="129" t="s">
        <v>2</v>
      </c>
    </row>
    <row r="35" spans="1:7" ht="82" customHeight="1" x14ac:dyDescent="0.2">
      <c r="A35" s="147"/>
      <c r="B35" s="130" t="s">
        <v>246</v>
      </c>
      <c r="C35" s="134" t="s">
        <v>247</v>
      </c>
      <c r="D35" s="134" t="s">
        <v>248</v>
      </c>
      <c r="E35" s="128" t="s">
        <v>2</v>
      </c>
      <c r="F35" s="129">
        <v>1830</v>
      </c>
      <c r="G35" s="129" t="s">
        <v>2</v>
      </c>
    </row>
    <row r="36" spans="1:7" ht="82" customHeight="1" x14ac:dyDescent="0.2">
      <c r="A36" s="147"/>
      <c r="B36" s="130" t="s">
        <v>249</v>
      </c>
      <c r="C36" s="132" t="s">
        <v>250</v>
      </c>
      <c r="D36" s="132" t="s">
        <v>251</v>
      </c>
      <c r="E36" s="128" t="s">
        <v>2</v>
      </c>
      <c r="F36" s="129">
        <v>1260</v>
      </c>
      <c r="G36" s="129" t="s">
        <v>2</v>
      </c>
    </row>
    <row r="37" spans="1:7" ht="82" customHeight="1" x14ac:dyDescent="0.2">
      <c r="A37" s="148"/>
      <c r="B37" s="130" t="s">
        <v>252</v>
      </c>
      <c r="C37" s="134" t="s">
        <v>253</v>
      </c>
      <c r="D37" s="134" t="s">
        <v>254</v>
      </c>
      <c r="E37" s="128" t="s">
        <v>2</v>
      </c>
      <c r="F37" s="129">
        <v>2090</v>
      </c>
      <c r="G37" s="129" t="s">
        <v>2</v>
      </c>
    </row>
    <row r="38" spans="1:7" ht="80" customHeight="1" x14ac:dyDescent="0.2">
      <c r="A38" s="133"/>
      <c r="B38" s="130" t="s">
        <v>255</v>
      </c>
      <c r="C38" s="149" t="s">
        <v>256</v>
      </c>
      <c r="D38" s="150"/>
      <c r="E38" s="128">
        <v>2.4500000000000002</v>
      </c>
      <c r="F38" s="129">
        <v>938</v>
      </c>
      <c r="G38" s="129">
        <v>1076</v>
      </c>
    </row>
    <row r="39" spans="1:7" ht="80" customHeight="1" x14ac:dyDescent="0.2">
      <c r="A39" s="131"/>
      <c r="B39" s="144" t="s">
        <v>257</v>
      </c>
      <c r="C39" s="141" t="s">
        <v>258</v>
      </c>
      <c r="D39" s="141" t="s">
        <v>259</v>
      </c>
      <c r="E39" s="145">
        <v>2.75</v>
      </c>
      <c r="F39" s="146">
        <v>1322</v>
      </c>
      <c r="G39" s="146">
        <v>1521</v>
      </c>
    </row>
    <row r="40" spans="1:7" ht="80" customHeight="1" x14ac:dyDescent="0.2">
      <c r="A40" s="131"/>
      <c r="B40" s="144"/>
      <c r="C40" s="141"/>
      <c r="D40" s="141"/>
      <c r="E40" s="145"/>
      <c r="F40" s="146"/>
      <c r="G40" s="146"/>
    </row>
    <row r="41" spans="1:7" ht="80" customHeight="1" x14ac:dyDescent="0.2">
      <c r="A41" s="133"/>
      <c r="B41" s="130" t="s">
        <v>260</v>
      </c>
      <c r="C41" s="141" t="s">
        <v>261</v>
      </c>
      <c r="D41" s="141"/>
      <c r="E41" s="128" t="s">
        <v>2</v>
      </c>
      <c r="F41" s="146">
        <v>59</v>
      </c>
      <c r="G41" s="146"/>
    </row>
    <row r="42" spans="1:7" ht="80" customHeight="1" x14ac:dyDescent="0.2">
      <c r="A42" s="133"/>
      <c r="B42" s="126" t="s">
        <v>262</v>
      </c>
      <c r="C42" s="141" t="s">
        <v>263</v>
      </c>
      <c r="D42" s="141"/>
      <c r="E42" s="128">
        <v>0.55000000000000004</v>
      </c>
      <c r="F42" s="129">
        <v>280</v>
      </c>
      <c r="G42" s="129">
        <v>323</v>
      </c>
    </row>
    <row r="43" spans="1:7" ht="80" customHeight="1" x14ac:dyDescent="0.2">
      <c r="A43" s="151"/>
      <c r="B43" s="126" t="s">
        <v>264</v>
      </c>
      <c r="C43" s="132" t="s">
        <v>265</v>
      </c>
      <c r="D43" s="132" t="s">
        <v>266</v>
      </c>
      <c r="E43" s="128">
        <v>0.85</v>
      </c>
      <c r="F43" s="129">
        <v>501</v>
      </c>
      <c r="G43" s="129">
        <v>577</v>
      </c>
    </row>
  </sheetData>
  <mergeCells count="38">
    <mergeCell ref="C41:D41"/>
    <mergeCell ref="F41:G41"/>
    <mergeCell ref="C42:D42"/>
    <mergeCell ref="A28:G28"/>
    <mergeCell ref="G32:G33"/>
    <mergeCell ref="C38:D38"/>
    <mergeCell ref="A39:A40"/>
    <mergeCell ref="B39:B40"/>
    <mergeCell ref="C39:C40"/>
    <mergeCell ref="D39:D40"/>
    <mergeCell ref="E39:E40"/>
    <mergeCell ref="F39:F40"/>
    <mergeCell ref="G39:G40"/>
    <mergeCell ref="C29:D29"/>
    <mergeCell ref="C30:D30"/>
    <mergeCell ref="C31:D31"/>
    <mergeCell ref="A32:A33"/>
    <mergeCell ref="B32:B33"/>
    <mergeCell ref="C32:C33"/>
    <mergeCell ref="D32:D33"/>
    <mergeCell ref="E32:E33"/>
    <mergeCell ref="F32:F33"/>
    <mergeCell ref="A14:A15"/>
    <mergeCell ref="A16:A17"/>
    <mergeCell ref="A18:A19"/>
    <mergeCell ref="A24:A25"/>
    <mergeCell ref="E26:F26"/>
    <mergeCell ref="E27:F27"/>
    <mergeCell ref="A1:F8"/>
    <mergeCell ref="A9:F9"/>
    <mergeCell ref="A10:F10"/>
    <mergeCell ref="A11:F11"/>
    <mergeCell ref="A12:A13"/>
    <mergeCell ref="B12:B13"/>
    <mergeCell ref="C12:C13"/>
    <mergeCell ref="D12:D13"/>
    <mergeCell ref="E12:E13"/>
    <mergeCell ref="F12:F1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zoomScale="80" zoomScaleNormal="80" zoomScalePageLayoutView="80" workbookViewId="0">
      <selection activeCell="A10" sqref="A10:F10"/>
    </sheetView>
  </sheetViews>
  <sheetFormatPr baseColWidth="10" defaultRowHeight="16" x14ac:dyDescent="0.2"/>
  <cols>
    <col min="1" max="1" width="49.33203125" style="2" customWidth="1"/>
    <col min="2" max="2" width="37.6640625" style="2" customWidth="1"/>
    <col min="3" max="3" width="45.6640625" style="2" customWidth="1"/>
    <col min="4" max="4" width="12.83203125" style="2" customWidth="1"/>
    <col min="5" max="6" width="19" style="2" customWidth="1"/>
    <col min="7" max="16384" width="10.83203125" style="2"/>
  </cols>
  <sheetData>
    <row r="1" spans="1:6" x14ac:dyDescent="0.2">
      <c r="A1" s="91"/>
      <c r="B1" s="91"/>
      <c r="C1" s="91"/>
      <c r="D1" s="91"/>
      <c r="E1" s="91"/>
      <c r="F1" s="91"/>
    </row>
    <row r="2" spans="1:6" x14ac:dyDescent="0.2">
      <c r="A2" s="91"/>
      <c r="B2" s="91"/>
      <c r="C2" s="91"/>
      <c r="D2" s="91"/>
      <c r="E2" s="91"/>
      <c r="F2" s="91"/>
    </row>
    <row r="3" spans="1:6" x14ac:dyDescent="0.2">
      <c r="A3" s="91"/>
      <c r="B3" s="91"/>
      <c r="C3" s="91"/>
      <c r="D3" s="91"/>
      <c r="E3" s="91"/>
      <c r="F3" s="91"/>
    </row>
    <row r="4" spans="1:6" x14ac:dyDescent="0.2">
      <c r="A4" s="91"/>
      <c r="B4" s="91"/>
      <c r="C4" s="91"/>
      <c r="D4" s="91"/>
      <c r="E4" s="91"/>
      <c r="F4" s="91"/>
    </row>
    <row r="5" spans="1:6" x14ac:dyDescent="0.2">
      <c r="A5" s="91"/>
      <c r="B5" s="91"/>
      <c r="C5" s="91"/>
      <c r="D5" s="91"/>
      <c r="E5" s="91"/>
      <c r="F5" s="91"/>
    </row>
    <row r="6" spans="1:6" x14ac:dyDescent="0.2">
      <c r="A6" s="91"/>
      <c r="B6" s="91"/>
      <c r="C6" s="91"/>
      <c r="D6" s="91"/>
      <c r="E6" s="91"/>
      <c r="F6" s="91"/>
    </row>
    <row r="7" spans="1:6" x14ac:dyDescent="0.2">
      <c r="A7" s="91"/>
      <c r="B7" s="91"/>
      <c r="C7" s="91"/>
      <c r="D7" s="91"/>
      <c r="E7" s="91"/>
      <c r="F7" s="91"/>
    </row>
    <row r="8" spans="1:6" x14ac:dyDescent="0.2">
      <c r="A8" s="91"/>
      <c r="B8" s="91"/>
      <c r="C8" s="91"/>
      <c r="D8" s="91"/>
      <c r="E8" s="91"/>
      <c r="F8" s="91"/>
    </row>
    <row r="9" spans="1:6" ht="20" customHeight="1" x14ac:dyDescent="0.2">
      <c r="A9" s="92" t="s">
        <v>159</v>
      </c>
      <c r="B9" s="92"/>
      <c r="C9" s="92"/>
      <c r="D9" s="92"/>
      <c r="E9" s="92"/>
      <c r="F9" s="92"/>
    </row>
    <row r="10" spans="1:6" ht="40" customHeight="1" x14ac:dyDescent="0.2">
      <c r="A10" s="76" t="s">
        <v>267</v>
      </c>
      <c r="B10" s="76"/>
      <c r="C10" s="76"/>
      <c r="D10" s="76"/>
      <c r="E10" s="76"/>
      <c r="F10" s="76"/>
    </row>
    <row r="11" spans="1:6" ht="20" customHeight="1" x14ac:dyDescent="0.2">
      <c r="A11" s="46" t="s">
        <v>268</v>
      </c>
      <c r="B11" s="46"/>
      <c r="C11" s="46"/>
      <c r="D11" s="46"/>
      <c r="E11" s="46"/>
      <c r="F11" s="46"/>
    </row>
    <row r="12" spans="1:6" ht="30" customHeight="1" x14ac:dyDescent="0.2">
      <c r="A12" s="93" t="s">
        <v>170</v>
      </c>
      <c r="B12" s="93" t="s">
        <v>0</v>
      </c>
      <c r="C12" s="93" t="s">
        <v>269</v>
      </c>
      <c r="D12" s="93" t="s">
        <v>171</v>
      </c>
      <c r="E12" s="95" t="s">
        <v>173</v>
      </c>
      <c r="F12" s="95"/>
    </row>
    <row r="13" spans="1:6" ht="52" customHeight="1" x14ac:dyDescent="0.2">
      <c r="A13" s="93"/>
      <c r="B13" s="93"/>
      <c r="C13" s="93"/>
      <c r="D13" s="93"/>
      <c r="E13" s="96" t="s">
        <v>270</v>
      </c>
      <c r="F13" s="96" t="s">
        <v>271</v>
      </c>
    </row>
    <row r="14" spans="1:6" ht="72" customHeight="1" x14ac:dyDescent="0.2">
      <c r="A14" s="154"/>
      <c r="B14" s="155" t="s">
        <v>272</v>
      </c>
      <c r="C14" s="156" t="s">
        <v>273</v>
      </c>
      <c r="D14" s="156" t="s">
        <v>274</v>
      </c>
      <c r="E14" s="157">
        <v>1850</v>
      </c>
      <c r="F14" s="157">
        <v>1930</v>
      </c>
    </row>
    <row r="15" spans="1:6" ht="72" customHeight="1" x14ac:dyDescent="0.2">
      <c r="A15" s="154"/>
      <c r="B15" s="155"/>
      <c r="C15" s="156" t="s">
        <v>275</v>
      </c>
      <c r="D15" s="156" t="s">
        <v>179</v>
      </c>
      <c r="E15" s="157">
        <v>1300</v>
      </c>
      <c r="F15" s="157">
        <v>1340</v>
      </c>
    </row>
    <row r="16" spans="1:6" ht="72" customHeight="1" x14ac:dyDescent="0.2">
      <c r="A16" s="154"/>
      <c r="B16" s="156" t="s">
        <v>276</v>
      </c>
      <c r="C16" s="156" t="s">
        <v>277</v>
      </c>
      <c r="D16" s="156" t="s">
        <v>2</v>
      </c>
      <c r="E16" s="157">
        <v>320</v>
      </c>
      <c r="F16" s="157">
        <v>330</v>
      </c>
    </row>
    <row r="17" spans="1:6" ht="88" customHeight="1" x14ac:dyDescent="0.2">
      <c r="A17" s="154"/>
      <c r="B17" s="156" t="s">
        <v>278</v>
      </c>
      <c r="C17" s="158" t="s">
        <v>279</v>
      </c>
      <c r="D17" s="156" t="s">
        <v>2</v>
      </c>
      <c r="E17" s="157">
        <v>116</v>
      </c>
      <c r="F17" s="157">
        <v>126</v>
      </c>
    </row>
    <row r="18" spans="1:6" ht="73" customHeight="1" x14ac:dyDescent="0.2">
      <c r="A18" s="105"/>
      <c r="B18" s="159" t="s">
        <v>280</v>
      </c>
      <c r="C18" s="160" t="s">
        <v>281</v>
      </c>
      <c r="D18" s="160" t="s">
        <v>274</v>
      </c>
      <c r="E18" s="161">
        <v>1640</v>
      </c>
      <c r="F18" s="161">
        <v>1720</v>
      </c>
    </row>
    <row r="19" spans="1:6" ht="73" customHeight="1" x14ac:dyDescent="0.2">
      <c r="A19" s="105"/>
      <c r="B19" s="162"/>
      <c r="C19" s="99" t="s">
        <v>282</v>
      </c>
      <c r="D19" s="99" t="s">
        <v>179</v>
      </c>
      <c r="E19" s="163">
        <v>1080</v>
      </c>
      <c r="F19" s="163">
        <v>1120</v>
      </c>
    </row>
    <row r="20" spans="1:6" ht="73" customHeight="1" x14ac:dyDescent="0.2">
      <c r="A20" s="105"/>
      <c r="B20" s="99" t="s">
        <v>283</v>
      </c>
      <c r="C20" s="99" t="s">
        <v>284</v>
      </c>
      <c r="D20" s="99" t="s">
        <v>2</v>
      </c>
      <c r="E20" s="164">
        <v>280</v>
      </c>
      <c r="F20" s="163">
        <v>290</v>
      </c>
    </row>
    <row r="21" spans="1:6" ht="96" x14ac:dyDescent="0.2">
      <c r="A21" s="105"/>
      <c r="B21" s="99" t="s">
        <v>285</v>
      </c>
      <c r="C21" s="165" t="s">
        <v>286</v>
      </c>
      <c r="D21" s="99" t="s">
        <v>2</v>
      </c>
      <c r="E21" s="164">
        <v>70</v>
      </c>
      <c r="F21" s="163">
        <v>80</v>
      </c>
    </row>
    <row r="22" spans="1:6" ht="94" customHeight="1" x14ac:dyDescent="0.2">
      <c r="A22" s="108"/>
      <c r="B22" s="166" t="s">
        <v>287</v>
      </c>
      <c r="C22" s="165" t="s">
        <v>288</v>
      </c>
      <c r="D22" s="99" t="s">
        <v>289</v>
      </c>
      <c r="E22" s="164">
        <v>9</v>
      </c>
      <c r="F22" s="163"/>
    </row>
    <row r="23" spans="1:6" ht="94" customHeight="1" x14ac:dyDescent="0.2">
      <c r="A23" s="167"/>
      <c r="B23" s="99" t="s">
        <v>290</v>
      </c>
      <c r="C23" s="165" t="s">
        <v>291</v>
      </c>
      <c r="D23" s="99" t="s">
        <v>289</v>
      </c>
      <c r="E23" s="164">
        <v>4</v>
      </c>
      <c r="F23" s="163"/>
    </row>
    <row r="24" spans="1:6" ht="20" customHeight="1" x14ac:dyDescent="0.2">
      <c r="A24" s="168" t="s">
        <v>292</v>
      </c>
      <c r="B24" s="168"/>
      <c r="C24" s="169"/>
      <c r="D24" s="169"/>
      <c r="E24" s="169"/>
      <c r="F24" s="169"/>
    </row>
    <row r="25" spans="1:6" ht="20" customHeight="1" x14ac:dyDescent="0.2">
      <c r="A25" s="168" t="s">
        <v>293</v>
      </c>
      <c r="B25" s="168"/>
      <c r="C25" s="169"/>
      <c r="D25" s="169"/>
      <c r="E25" s="169"/>
      <c r="F25" s="169"/>
    </row>
    <row r="26" spans="1:6" x14ac:dyDescent="0.2">
      <c r="B26" s="118"/>
      <c r="D26" s="119"/>
    </row>
  </sheetData>
  <mergeCells count="19">
    <mergeCell ref="E24:F24"/>
    <mergeCell ref="A25:B25"/>
    <mergeCell ref="C25:D25"/>
    <mergeCell ref="E25:F25"/>
    <mergeCell ref="A14:A17"/>
    <mergeCell ref="B14:B15"/>
    <mergeCell ref="A18:A21"/>
    <mergeCell ref="B18:B19"/>
    <mergeCell ref="A24:B24"/>
    <mergeCell ref="C24:D24"/>
    <mergeCell ref="A1:F8"/>
    <mergeCell ref="A9:F9"/>
    <mergeCell ref="A10:F10"/>
    <mergeCell ref="A11:F11"/>
    <mergeCell ref="A12:A13"/>
    <mergeCell ref="B12:B13"/>
    <mergeCell ref="C12:C13"/>
    <mergeCell ref="D12:D13"/>
    <mergeCell ref="E12:F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zoomScale="80" zoomScaleNormal="80" zoomScalePageLayoutView="80" workbookViewId="0">
      <selection activeCell="A10" sqref="A10:H10"/>
    </sheetView>
  </sheetViews>
  <sheetFormatPr baseColWidth="10" defaultRowHeight="16" x14ac:dyDescent="0.2"/>
  <cols>
    <col min="1" max="1" width="27.5" style="2" customWidth="1"/>
    <col min="2" max="2" width="15.83203125" style="2" customWidth="1"/>
    <col min="3" max="3" width="41.33203125" style="2" customWidth="1"/>
    <col min="4" max="4" width="43.6640625" style="2" customWidth="1"/>
    <col min="5" max="5" width="10" style="2" customWidth="1"/>
    <col min="6" max="8" width="13.33203125" style="2" customWidth="1"/>
    <col min="9" max="16384" width="10.83203125" style="2"/>
  </cols>
  <sheetData>
    <row r="1" spans="1:8" x14ac:dyDescent="0.2">
      <c r="A1" s="91"/>
      <c r="B1" s="91"/>
      <c r="C1" s="91"/>
      <c r="D1" s="91"/>
      <c r="E1" s="91"/>
      <c r="F1" s="91"/>
      <c r="G1" s="91"/>
      <c r="H1" s="91"/>
    </row>
    <row r="2" spans="1:8" x14ac:dyDescent="0.2">
      <c r="A2" s="91"/>
      <c r="B2" s="91"/>
      <c r="C2" s="91"/>
      <c r="D2" s="91"/>
      <c r="E2" s="91"/>
      <c r="F2" s="91"/>
      <c r="G2" s="91"/>
      <c r="H2" s="91"/>
    </row>
    <row r="3" spans="1:8" x14ac:dyDescent="0.2">
      <c r="A3" s="91"/>
      <c r="B3" s="91"/>
      <c r="C3" s="91"/>
      <c r="D3" s="91"/>
      <c r="E3" s="91"/>
      <c r="F3" s="91"/>
      <c r="G3" s="91"/>
      <c r="H3" s="91"/>
    </row>
    <row r="4" spans="1:8" x14ac:dyDescent="0.2">
      <c r="A4" s="91"/>
      <c r="B4" s="91"/>
      <c r="C4" s="91"/>
      <c r="D4" s="91"/>
      <c r="E4" s="91"/>
      <c r="F4" s="91"/>
      <c r="G4" s="91"/>
      <c r="H4" s="91"/>
    </row>
    <row r="5" spans="1:8" x14ac:dyDescent="0.2">
      <c r="A5" s="91"/>
      <c r="B5" s="91"/>
      <c r="C5" s="91"/>
      <c r="D5" s="91"/>
      <c r="E5" s="91"/>
      <c r="F5" s="91"/>
      <c r="G5" s="91"/>
      <c r="H5" s="91"/>
    </row>
    <row r="6" spans="1:8" x14ac:dyDescent="0.2">
      <c r="A6" s="91"/>
      <c r="B6" s="91"/>
      <c r="C6" s="91"/>
      <c r="D6" s="91"/>
      <c r="E6" s="91"/>
      <c r="F6" s="91"/>
      <c r="G6" s="91"/>
      <c r="H6" s="91"/>
    </row>
    <row r="7" spans="1:8" x14ac:dyDescent="0.2">
      <c r="A7" s="91"/>
      <c r="B7" s="91"/>
      <c r="C7" s="91"/>
      <c r="D7" s="91"/>
      <c r="E7" s="91"/>
      <c r="F7" s="91"/>
      <c r="G7" s="91"/>
      <c r="H7" s="91"/>
    </row>
    <row r="8" spans="1:8" x14ac:dyDescent="0.2">
      <c r="A8" s="91"/>
      <c r="B8" s="91"/>
      <c r="C8" s="91"/>
      <c r="D8" s="91"/>
      <c r="E8" s="91"/>
      <c r="F8" s="91"/>
      <c r="G8" s="91"/>
      <c r="H8" s="91"/>
    </row>
    <row r="9" spans="1:8" ht="20" customHeight="1" x14ac:dyDescent="0.2">
      <c r="A9" s="92" t="s">
        <v>159</v>
      </c>
      <c r="B9" s="92"/>
      <c r="C9" s="92"/>
      <c r="D9" s="92"/>
      <c r="E9" s="92"/>
      <c r="F9" s="92"/>
      <c r="G9" s="92"/>
      <c r="H9" s="92"/>
    </row>
    <row r="10" spans="1:8" ht="40" customHeight="1" x14ac:dyDescent="0.2">
      <c r="A10" s="76" t="s">
        <v>294</v>
      </c>
      <c r="B10" s="76"/>
      <c r="C10" s="76"/>
      <c r="D10" s="76"/>
      <c r="E10" s="76"/>
      <c r="F10" s="76"/>
      <c r="G10" s="76"/>
      <c r="H10" s="76"/>
    </row>
    <row r="11" spans="1:8" ht="20" customHeight="1" x14ac:dyDescent="0.2">
      <c r="A11" s="46" t="s">
        <v>268</v>
      </c>
      <c r="B11" s="46"/>
      <c r="C11" s="46"/>
      <c r="D11" s="46"/>
      <c r="E11" s="46"/>
      <c r="F11" s="46"/>
      <c r="G11" s="46"/>
      <c r="H11" s="46"/>
    </row>
    <row r="12" spans="1:8" ht="50" customHeight="1" x14ac:dyDescent="0.2">
      <c r="A12" s="96" t="s">
        <v>170</v>
      </c>
      <c r="B12" s="96" t="s">
        <v>295</v>
      </c>
      <c r="C12" s="96" t="s">
        <v>0</v>
      </c>
      <c r="D12" s="96" t="s">
        <v>296</v>
      </c>
      <c r="E12" s="96" t="s">
        <v>3</v>
      </c>
      <c r="F12" s="96" t="s">
        <v>297</v>
      </c>
      <c r="G12" s="96" t="s">
        <v>298</v>
      </c>
      <c r="H12" s="96" t="s">
        <v>173</v>
      </c>
    </row>
    <row r="13" spans="1:8" ht="52" customHeight="1" x14ac:dyDescent="0.2">
      <c r="A13" s="162"/>
      <c r="B13" s="162" t="s">
        <v>299</v>
      </c>
      <c r="C13" s="162" t="s">
        <v>300</v>
      </c>
      <c r="D13" s="162" t="s">
        <v>301</v>
      </c>
      <c r="E13" s="162" t="s">
        <v>21</v>
      </c>
      <c r="F13" s="99" t="s">
        <v>182</v>
      </c>
      <c r="G13" s="99" t="s">
        <v>302</v>
      </c>
      <c r="H13" s="101">
        <v>1134</v>
      </c>
    </row>
    <row r="14" spans="1:8" ht="52" customHeight="1" x14ac:dyDescent="0.2">
      <c r="A14" s="162"/>
      <c r="B14" s="162"/>
      <c r="C14" s="162"/>
      <c r="D14" s="162"/>
      <c r="E14" s="162"/>
      <c r="F14" s="99" t="s">
        <v>303</v>
      </c>
      <c r="G14" s="99" t="s">
        <v>304</v>
      </c>
      <c r="H14" s="101">
        <v>648</v>
      </c>
    </row>
    <row r="15" spans="1:8" ht="52" customHeight="1" x14ac:dyDescent="0.2">
      <c r="A15" s="162"/>
      <c r="B15" s="162"/>
      <c r="C15" s="99" t="s">
        <v>305</v>
      </c>
      <c r="D15" s="99" t="s">
        <v>306</v>
      </c>
      <c r="E15" s="99"/>
      <c r="F15" s="99" t="s">
        <v>2</v>
      </c>
      <c r="G15" s="99" t="s">
        <v>2</v>
      </c>
      <c r="H15" s="101">
        <v>108</v>
      </c>
    </row>
    <row r="16" spans="1:8" ht="52" customHeight="1" x14ac:dyDescent="0.2">
      <c r="A16" s="162"/>
      <c r="B16" s="170" t="s">
        <v>307</v>
      </c>
      <c r="C16" s="99" t="s">
        <v>308</v>
      </c>
      <c r="D16" s="99" t="s">
        <v>309</v>
      </c>
      <c r="E16" s="99" t="s">
        <v>21</v>
      </c>
      <c r="F16" s="99" t="s">
        <v>182</v>
      </c>
      <c r="G16" s="99" t="s">
        <v>302</v>
      </c>
      <c r="H16" s="101">
        <v>963</v>
      </c>
    </row>
    <row r="17" spans="1:8" ht="52" customHeight="1" x14ac:dyDescent="0.2">
      <c r="A17" s="162"/>
      <c r="B17" s="170"/>
      <c r="C17" s="99" t="s">
        <v>310</v>
      </c>
      <c r="D17" s="99" t="s">
        <v>311</v>
      </c>
      <c r="E17" s="99" t="s">
        <v>312</v>
      </c>
      <c r="F17" s="99" t="s">
        <v>182</v>
      </c>
      <c r="G17" s="99" t="s">
        <v>302</v>
      </c>
      <c r="H17" s="101">
        <v>1215</v>
      </c>
    </row>
    <row r="18" spans="1:8" ht="52" customHeight="1" x14ac:dyDescent="0.2">
      <c r="A18" s="162"/>
      <c r="B18" s="171" t="s">
        <v>313</v>
      </c>
      <c r="C18" s="162" t="s">
        <v>314</v>
      </c>
      <c r="D18" s="162" t="s">
        <v>315</v>
      </c>
      <c r="E18" s="162" t="s">
        <v>21</v>
      </c>
      <c r="F18" s="99" t="s">
        <v>182</v>
      </c>
      <c r="G18" s="99" t="s">
        <v>316</v>
      </c>
      <c r="H18" s="101">
        <v>1098</v>
      </c>
    </row>
    <row r="19" spans="1:8" ht="52" customHeight="1" x14ac:dyDescent="0.2">
      <c r="A19" s="162"/>
      <c r="B19" s="171"/>
      <c r="C19" s="162"/>
      <c r="D19" s="162"/>
      <c r="E19" s="162"/>
      <c r="F19" s="99" t="s">
        <v>182</v>
      </c>
      <c r="G19" s="99" t="s">
        <v>302</v>
      </c>
      <c r="H19" s="101">
        <v>1184.4000000000001</v>
      </c>
    </row>
    <row r="20" spans="1:8" ht="52" customHeight="1" x14ac:dyDescent="0.2">
      <c r="A20" s="162"/>
      <c r="B20" s="171"/>
      <c r="C20" s="162"/>
      <c r="D20" s="162"/>
      <c r="E20" s="162"/>
      <c r="F20" s="99" t="s">
        <v>303</v>
      </c>
      <c r="G20" s="99" t="s">
        <v>304</v>
      </c>
      <c r="H20" s="101">
        <v>612</v>
      </c>
    </row>
    <row r="21" spans="1:8" ht="52" customHeight="1" x14ac:dyDescent="0.2">
      <c r="A21" s="162"/>
      <c r="B21" s="171"/>
      <c r="C21" s="99" t="s">
        <v>305</v>
      </c>
      <c r="D21" s="99" t="s">
        <v>317</v>
      </c>
      <c r="E21" s="162"/>
      <c r="F21" s="99" t="s">
        <v>2</v>
      </c>
      <c r="G21" s="99" t="s">
        <v>2</v>
      </c>
      <c r="H21" s="101">
        <v>117</v>
      </c>
    </row>
    <row r="22" spans="1:8" ht="37" customHeight="1" x14ac:dyDescent="0.2">
      <c r="A22" s="171"/>
      <c r="B22" s="171" t="s">
        <v>318</v>
      </c>
      <c r="C22" s="162" t="s">
        <v>319</v>
      </c>
      <c r="D22" s="162" t="s">
        <v>320</v>
      </c>
      <c r="E22" s="162" t="s">
        <v>321</v>
      </c>
      <c r="F22" s="99" t="s">
        <v>182</v>
      </c>
      <c r="G22" s="99" t="s">
        <v>316</v>
      </c>
      <c r="H22" s="101">
        <v>1251</v>
      </c>
    </row>
    <row r="23" spans="1:8" ht="37" customHeight="1" x14ac:dyDescent="0.2">
      <c r="A23" s="171"/>
      <c r="B23" s="171"/>
      <c r="C23" s="162"/>
      <c r="D23" s="162"/>
      <c r="E23" s="162"/>
      <c r="F23" s="99" t="s">
        <v>182</v>
      </c>
      <c r="G23" s="99" t="s">
        <v>302</v>
      </c>
      <c r="H23" s="101">
        <v>1341</v>
      </c>
    </row>
    <row r="24" spans="1:8" ht="37" customHeight="1" x14ac:dyDescent="0.2">
      <c r="A24" s="171"/>
      <c r="B24" s="171"/>
      <c r="C24" s="162"/>
      <c r="D24" s="162"/>
      <c r="E24" s="162"/>
      <c r="F24" s="99" t="s">
        <v>303</v>
      </c>
      <c r="G24" s="99" t="s">
        <v>304</v>
      </c>
      <c r="H24" s="101">
        <v>844.2</v>
      </c>
    </row>
    <row r="25" spans="1:8" ht="37" customHeight="1" x14ac:dyDescent="0.2">
      <c r="A25" s="171"/>
      <c r="B25" s="171"/>
      <c r="C25" s="99" t="s">
        <v>305</v>
      </c>
      <c r="D25" s="99" t="s">
        <v>322</v>
      </c>
      <c r="E25" s="162"/>
      <c r="F25" s="99"/>
      <c r="G25" s="99"/>
      <c r="H25" s="101">
        <v>126</v>
      </c>
    </row>
    <row r="26" spans="1:8" ht="37" customHeight="1" x14ac:dyDescent="0.2">
      <c r="A26" s="162"/>
      <c r="B26" s="171" t="s">
        <v>323</v>
      </c>
      <c r="C26" s="162" t="s">
        <v>324</v>
      </c>
      <c r="D26" s="162" t="s">
        <v>325</v>
      </c>
      <c r="E26" s="162" t="s">
        <v>21</v>
      </c>
      <c r="F26" s="99" t="s">
        <v>182</v>
      </c>
      <c r="G26" s="99" t="s">
        <v>326</v>
      </c>
      <c r="H26" s="101">
        <v>1215</v>
      </c>
    </row>
    <row r="27" spans="1:8" ht="37" customHeight="1" x14ac:dyDescent="0.2">
      <c r="A27" s="162"/>
      <c r="B27" s="171"/>
      <c r="C27" s="162"/>
      <c r="D27" s="162"/>
      <c r="E27" s="162"/>
      <c r="F27" s="99" t="s">
        <v>303</v>
      </c>
      <c r="G27" s="99" t="s">
        <v>304</v>
      </c>
      <c r="H27" s="101">
        <v>648</v>
      </c>
    </row>
    <row r="28" spans="1:8" ht="37" customHeight="1" x14ac:dyDescent="0.2">
      <c r="A28" s="162"/>
      <c r="B28" s="171"/>
      <c r="C28" s="99" t="s">
        <v>327</v>
      </c>
      <c r="D28" s="99" t="s">
        <v>328</v>
      </c>
      <c r="E28" s="162"/>
      <c r="F28" s="99" t="s">
        <v>2</v>
      </c>
      <c r="G28" s="99" t="s">
        <v>2</v>
      </c>
      <c r="H28" s="101">
        <v>144</v>
      </c>
    </row>
    <row r="29" spans="1:8" ht="52" customHeight="1" x14ac:dyDescent="0.2">
      <c r="A29" s="162"/>
      <c r="B29" s="171" t="s">
        <v>329</v>
      </c>
      <c r="C29" s="162" t="s">
        <v>330</v>
      </c>
      <c r="D29" s="162" t="s">
        <v>331</v>
      </c>
      <c r="E29" s="162" t="s">
        <v>312</v>
      </c>
      <c r="F29" s="99" t="s">
        <v>182</v>
      </c>
      <c r="G29" s="99" t="s">
        <v>316</v>
      </c>
      <c r="H29" s="101">
        <v>1602</v>
      </c>
    </row>
    <row r="30" spans="1:8" ht="52" customHeight="1" x14ac:dyDescent="0.2">
      <c r="A30" s="162"/>
      <c r="B30" s="171"/>
      <c r="C30" s="162"/>
      <c r="D30" s="162"/>
      <c r="E30" s="162"/>
      <c r="F30" s="99" t="s">
        <v>182</v>
      </c>
      <c r="G30" s="99" t="s">
        <v>332</v>
      </c>
      <c r="H30" s="101">
        <v>1512</v>
      </c>
    </row>
    <row r="31" spans="1:8" ht="52" customHeight="1" x14ac:dyDescent="0.2">
      <c r="A31" s="162"/>
      <c r="B31" s="171"/>
      <c r="C31" s="162"/>
      <c r="D31" s="162"/>
      <c r="E31" s="162"/>
      <c r="F31" s="99" t="s">
        <v>303</v>
      </c>
      <c r="G31" s="99" t="s">
        <v>304</v>
      </c>
      <c r="H31" s="101">
        <v>1132</v>
      </c>
    </row>
    <row r="32" spans="1:8" ht="52" customHeight="1" x14ac:dyDescent="0.2">
      <c r="A32" s="162"/>
      <c r="B32" s="171"/>
      <c r="C32" s="99" t="s">
        <v>333</v>
      </c>
      <c r="D32" s="99" t="s">
        <v>334</v>
      </c>
      <c r="E32" s="162"/>
      <c r="F32" s="99" t="s">
        <v>2</v>
      </c>
      <c r="G32" s="99" t="s">
        <v>2</v>
      </c>
      <c r="H32" s="101">
        <v>180</v>
      </c>
    </row>
    <row r="33" spans="1:8" ht="52" customHeight="1" x14ac:dyDescent="0.2">
      <c r="A33" s="162"/>
      <c r="B33" s="171" t="s">
        <v>335</v>
      </c>
      <c r="C33" s="162" t="s">
        <v>336</v>
      </c>
      <c r="D33" s="162" t="s">
        <v>337</v>
      </c>
      <c r="E33" s="162" t="s">
        <v>338</v>
      </c>
      <c r="F33" s="99" t="s">
        <v>182</v>
      </c>
      <c r="G33" s="99" t="s">
        <v>316</v>
      </c>
      <c r="H33" s="101">
        <v>1854</v>
      </c>
    </row>
    <row r="34" spans="1:8" ht="52" customHeight="1" x14ac:dyDescent="0.2">
      <c r="A34" s="162"/>
      <c r="B34" s="171"/>
      <c r="C34" s="162"/>
      <c r="D34" s="162"/>
      <c r="E34" s="162"/>
      <c r="F34" s="99" t="s">
        <v>182</v>
      </c>
      <c r="G34" s="99" t="s">
        <v>332</v>
      </c>
      <c r="H34" s="101">
        <v>1787.4</v>
      </c>
    </row>
    <row r="35" spans="1:8" ht="52" customHeight="1" x14ac:dyDescent="0.2">
      <c r="A35" s="162"/>
      <c r="B35" s="171"/>
      <c r="C35" s="162"/>
      <c r="D35" s="162"/>
      <c r="E35" s="162"/>
      <c r="F35" s="99" t="s">
        <v>303</v>
      </c>
      <c r="G35" s="99" t="s">
        <v>304</v>
      </c>
      <c r="H35" s="101">
        <v>1184.4000000000001</v>
      </c>
    </row>
    <row r="36" spans="1:8" ht="52" customHeight="1" x14ac:dyDescent="0.2">
      <c r="A36" s="162"/>
      <c r="B36" s="171"/>
      <c r="C36" s="99" t="s">
        <v>339</v>
      </c>
      <c r="D36" s="99" t="s">
        <v>334</v>
      </c>
      <c r="E36" s="162"/>
      <c r="F36" s="99" t="s">
        <v>2</v>
      </c>
      <c r="G36" s="99" t="s">
        <v>2</v>
      </c>
      <c r="H36" s="101">
        <v>189</v>
      </c>
    </row>
    <row r="37" spans="1:8" ht="52" customHeight="1" x14ac:dyDescent="0.2">
      <c r="A37" s="172"/>
      <c r="B37" s="173" t="s">
        <v>340</v>
      </c>
      <c r="C37" s="162" t="s">
        <v>341</v>
      </c>
      <c r="D37" s="162" t="s">
        <v>342</v>
      </c>
      <c r="E37" s="162" t="s">
        <v>343</v>
      </c>
      <c r="F37" s="99" t="s">
        <v>182</v>
      </c>
      <c r="G37" s="99" t="s">
        <v>344</v>
      </c>
      <c r="H37" s="101">
        <v>1319.4</v>
      </c>
    </row>
    <row r="38" spans="1:8" ht="52" customHeight="1" x14ac:dyDescent="0.2">
      <c r="A38" s="172"/>
      <c r="B38" s="173"/>
      <c r="C38" s="162"/>
      <c r="D38" s="162"/>
      <c r="E38" s="162"/>
      <c r="F38" s="99" t="s">
        <v>182</v>
      </c>
      <c r="G38" s="99" t="s">
        <v>326</v>
      </c>
      <c r="H38" s="101">
        <v>1409.4</v>
      </c>
    </row>
    <row r="39" spans="1:8" ht="52" customHeight="1" x14ac:dyDescent="0.2">
      <c r="A39" s="172"/>
      <c r="B39" s="173"/>
      <c r="C39" s="162"/>
      <c r="D39" s="162"/>
      <c r="E39" s="162"/>
      <c r="F39" s="99" t="s">
        <v>303</v>
      </c>
      <c r="G39" s="99" t="s">
        <v>304</v>
      </c>
      <c r="H39" s="101">
        <v>644.4</v>
      </c>
    </row>
    <row r="40" spans="1:8" ht="52" customHeight="1" x14ac:dyDescent="0.2">
      <c r="A40" s="172"/>
      <c r="B40" s="173"/>
      <c r="C40" s="99" t="s">
        <v>345</v>
      </c>
      <c r="D40" s="99" t="s">
        <v>346</v>
      </c>
      <c r="E40" s="162"/>
      <c r="F40" s="99" t="s">
        <v>2</v>
      </c>
      <c r="G40" s="99" t="s">
        <v>2</v>
      </c>
      <c r="H40" s="101">
        <v>180</v>
      </c>
    </row>
    <row r="41" spans="1:8" ht="52" customHeight="1" x14ac:dyDescent="0.2">
      <c r="A41" s="172"/>
      <c r="B41" s="173" t="s">
        <v>347</v>
      </c>
      <c r="C41" s="162" t="s">
        <v>348</v>
      </c>
      <c r="D41" s="162" t="s">
        <v>349</v>
      </c>
      <c r="E41" s="162" t="s">
        <v>312</v>
      </c>
      <c r="F41" s="99" t="s">
        <v>182</v>
      </c>
      <c r="G41" s="99" t="s">
        <v>316</v>
      </c>
      <c r="H41" s="101">
        <v>1710</v>
      </c>
    </row>
    <row r="42" spans="1:8" ht="52" customHeight="1" x14ac:dyDescent="0.2">
      <c r="A42" s="172"/>
      <c r="B42" s="173"/>
      <c r="C42" s="162"/>
      <c r="D42" s="162"/>
      <c r="E42" s="162"/>
      <c r="F42" s="99" t="s">
        <v>182</v>
      </c>
      <c r="G42" s="99" t="s">
        <v>332</v>
      </c>
      <c r="H42" s="101">
        <v>1773</v>
      </c>
    </row>
    <row r="43" spans="1:8" ht="52" customHeight="1" x14ac:dyDescent="0.2">
      <c r="A43" s="172"/>
      <c r="B43" s="173"/>
      <c r="C43" s="162"/>
      <c r="D43" s="162"/>
      <c r="E43" s="162"/>
      <c r="F43" s="99" t="s">
        <v>303</v>
      </c>
      <c r="G43" s="99" t="s">
        <v>304</v>
      </c>
      <c r="H43" s="101">
        <v>1125</v>
      </c>
    </row>
    <row r="44" spans="1:8" ht="52" customHeight="1" x14ac:dyDescent="0.2">
      <c r="A44" s="172"/>
      <c r="B44" s="173"/>
      <c r="C44" s="99" t="s">
        <v>350</v>
      </c>
      <c r="D44" s="99" t="s">
        <v>351</v>
      </c>
      <c r="E44" s="162"/>
      <c r="F44" s="99" t="s">
        <v>2</v>
      </c>
      <c r="G44" s="99" t="s">
        <v>2</v>
      </c>
      <c r="H44" s="101">
        <v>252</v>
      </c>
    </row>
    <row r="45" spans="1:8" ht="52" customHeight="1" x14ac:dyDescent="0.2">
      <c r="A45" s="172"/>
      <c r="B45" s="174" t="s">
        <v>352</v>
      </c>
      <c r="C45" s="162" t="s">
        <v>353</v>
      </c>
      <c r="D45" s="162" t="s">
        <v>354</v>
      </c>
      <c r="E45" s="162" t="s">
        <v>338</v>
      </c>
      <c r="F45" s="99" t="s">
        <v>182</v>
      </c>
      <c r="G45" s="99" t="s">
        <v>326</v>
      </c>
      <c r="H45" s="101">
        <v>1746</v>
      </c>
    </row>
    <row r="46" spans="1:8" ht="52" customHeight="1" x14ac:dyDescent="0.2">
      <c r="A46" s="172"/>
      <c r="B46" s="174"/>
      <c r="C46" s="162"/>
      <c r="D46" s="162"/>
      <c r="E46" s="162"/>
      <c r="F46" s="99" t="s">
        <v>303</v>
      </c>
      <c r="G46" s="99" t="s">
        <v>304</v>
      </c>
      <c r="H46" s="101">
        <v>1224</v>
      </c>
    </row>
    <row r="47" spans="1:8" ht="52" customHeight="1" x14ac:dyDescent="0.2">
      <c r="A47" s="172"/>
      <c r="B47" s="174"/>
      <c r="C47" s="99" t="s">
        <v>355</v>
      </c>
      <c r="D47" s="99" t="s">
        <v>351</v>
      </c>
      <c r="E47" s="162"/>
      <c r="F47" s="99" t="s">
        <v>2</v>
      </c>
      <c r="G47" s="99" t="s">
        <v>2</v>
      </c>
      <c r="H47" s="101">
        <v>252</v>
      </c>
    </row>
    <row r="48" spans="1:8" ht="32" customHeight="1" x14ac:dyDescent="0.2">
      <c r="A48" s="175" t="s">
        <v>356</v>
      </c>
      <c r="B48" s="175"/>
      <c r="C48" s="175"/>
      <c r="D48" s="175"/>
      <c r="E48" s="175"/>
      <c r="F48" s="175"/>
      <c r="G48" s="175"/>
      <c r="H48" s="175"/>
    </row>
    <row r="49" spans="1:8" ht="48" customHeight="1" x14ac:dyDescent="0.2">
      <c r="A49" s="172"/>
      <c r="B49" s="162" t="s">
        <v>357</v>
      </c>
      <c r="C49" s="162" t="s">
        <v>358</v>
      </c>
      <c r="D49" s="162" t="s">
        <v>359</v>
      </c>
      <c r="E49" s="162" t="s">
        <v>21</v>
      </c>
      <c r="F49" s="99" t="s">
        <v>182</v>
      </c>
      <c r="G49" s="99" t="s">
        <v>316</v>
      </c>
      <c r="H49" s="101">
        <v>1584</v>
      </c>
    </row>
    <row r="50" spans="1:8" ht="48" customHeight="1" x14ac:dyDescent="0.2">
      <c r="A50" s="172"/>
      <c r="B50" s="162"/>
      <c r="C50" s="162"/>
      <c r="D50" s="162"/>
      <c r="E50" s="162"/>
      <c r="F50" s="99" t="s">
        <v>182</v>
      </c>
      <c r="G50" s="99" t="s">
        <v>332</v>
      </c>
      <c r="H50" s="101">
        <v>1692</v>
      </c>
    </row>
    <row r="51" spans="1:8" ht="48" customHeight="1" x14ac:dyDescent="0.2">
      <c r="A51" s="172"/>
      <c r="B51" s="162"/>
      <c r="C51" s="162"/>
      <c r="D51" s="162"/>
      <c r="E51" s="162"/>
      <c r="F51" s="99" t="s">
        <v>303</v>
      </c>
      <c r="G51" s="99" t="s">
        <v>304</v>
      </c>
      <c r="H51" s="101">
        <v>1314</v>
      </c>
    </row>
    <row r="52" spans="1:8" ht="48" customHeight="1" x14ac:dyDescent="0.2">
      <c r="A52" s="172"/>
      <c r="B52" s="162"/>
      <c r="C52" s="99" t="s">
        <v>360</v>
      </c>
      <c r="D52" s="99" t="s">
        <v>317</v>
      </c>
      <c r="E52" s="162"/>
      <c r="F52" s="99" t="s">
        <v>2</v>
      </c>
      <c r="G52" s="99" t="s">
        <v>2</v>
      </c>
      <c r="H52" s="101">
        <v>252</v>
      </c>
    </row>
    <row r="53" spans="1:8" ht="48" customHeight="1" x14ac:dyDescent="0.2">
      <c r="A53" s="172"/>
      <c r="B53" s="173" t="s">
        <v>361</v>
      </c>
      <c r="C53" s="162" t="s">
        <v>362</v>
      </c>
      <c r="D53" s="162" t="s">
        <v>363</v>
      </c>
      <c r="E53" s="162" t="s">
        <v>338</v>
      </c>
      <c r="F53" s="99" t="s">
        <v>182</v>
      </c>
      <c r="G53" s="99" t="s">
        <v>344</v>
      </c>
      <c r="H53" s="101">
        <v>2061</v>
      </c>
    </row>
    <row r="54" spans="1:8" ht="48" customHeight="1" x14ac:dyDescent="0.2">
      <c r="A54" s="172"/>
      <c r="B54" s="173"/>
      <c r="C54" s="162"/>
      <c r="D54" s="162"/>
      <c r="E54" s="162"/>
      <c r="F54" s="99" t="s">
        <v>182</v>
      </c>
      <c r="G54" s="99" t="s">
        <v>326</v>
      </c>
      <c r="H54" s="101">
        <v>2313</v>
      </c>
    </row>
    <row r="55" spans="1:8" ht="48" customHeight="1" x14ac:dyDescent="0.2">
      <c r="A55" s="172"/>
      <c r="B55" s="173"/>
      <c r="C55" s="162"/>
      <c r="D55" s="162"/>
      <c r="E55" s="162"/>
      <c r="F55" s="99" t="s">
        <v>303</v>
      </c>
      <c r="G55" s="99" t="s">
        <v>304</v>
      </c>
      <c r="H55" s="101">
        <v>1791</v>
      </c>
    </row>
    <row r="56" spans="1:8" ht="48" customHeight="1" x14ac:dyDescent="0.2">
      <c r="A56" s="172"/>
      <c r="B56" s="173"/>
      <c r="C56" s="99" t="s">
        <v>364</v>
      </c>
      <c r="D56" s="99" t="s">
        <v>351</v>
      </c>
      <c r="E56" s="162"/>
      <c r="F56" s="99" t="s">
        <v>2</v>
      </c>
      <c r="G56" s="99" t="s">
        <v>2</v>
      </c>
      <c r="H56" s="101">
        <v>351</v>
      </c>
    </row>
    <row r="57" spans="1:8" ht="32" customHeight="1" x14ac:dyDescent="0.2">
      <c r="A57" s="175" t="s">
        <v>365</v>
      </c>
      <c r="B57" s="175"/>
      <c r="C57" s="175"/>
      <c r="D57" s="175"/>
      <c r="E57" s="175"/>
      <c r="F57" s="175"/>
      <c r="G57" s="175"/>
      <c r="H57" s="175"/>
    </row>
    <row r="58" spans="1:8" ht="42" customHeight="1" x14ac:dyDescent="0.2">
      <c r="A58" s="172"/>
      <c r="B58" s="173" t="s">
        <v>366</v>
      </c>
      <c r="C58" s="162" t="s">
        <v>367</v>
      </c>
      <c r="D58" s="162" t="s">
        <v>368</v>
      </c>
      <c r="E58" s="162" t="s">
        <v>338</v>
      </c>
      <c r="F58" s="99" t="s">
        <v>182</v>
      </c>
      <c r="G58" s="99" t="s">
        <v>326</v>
      </c>
      <c r="H58" s="101">
        <v>2745</v>
      </c>
    </row>
    <row r="59" spans="1:8" ht="42" customHeight="1" x14ac:dyDescent="0.2">
      <c r="A59" s="172"/>
      <c r="B59" s="173"/>
      <c r="C59" s="162"/>
      <c r="D59" s="162"/>
      <c r="E59" s="162"/>
      <c r="F59" s="99" t="s">
        <v>303</v>
      </c>
      <c r="G59" s="99" t="s">
        <v>369</v>
      </c>
      <c r="H59" s="101">
        <v>1530</v>
      </c>
    </row>
    <row r="60" spans="1:8" ht="32" customHeight="1" x14ac:dyDescent="0.2">
      <c r="A60" s="175" t="s">
        <v>370</v>
      </c>
      <c r="B60" s="175"/>
      <c r="C60" s="175"/>
      <c r="D60" s="175"/>
      <c r="E60" s="175"/>
      <c r="F60" s="175"/>
      <c r="G60" s="175"/>
      <c r="H60" s="175"/>
    </row>
    <row r="61" spans="1:8" ht="42" customHeight="1" x14ac:dyDescent="0.2">
      <c r="A61" s="172"/>
      <c r="B61" s="162" t="s">
        <v>371</v>
      </c>
      <c r="C61" s="162" t="s">
        <v>372</v>
      </c>
      <c r="D61" s="162" t="s">
        <v>373</v>
      </c>
      <c r="E61" s="162" t="s">
        <v>338</v>
      </c>
      <c r="F61" s="99" t="s">
        <v>182</v>
      </c>
      <c r="G61" s="99" t="s">
        <v>326</v>
      </c>
      <c r="H61" s="101">
        <v>2745</v>
      </c>
    </row>
    <row r="62" spans="1:8" ht="42" customHeight="1" x14ac:dyDescent="0.2">
      <c r="A62" s="172"/>
      <c r="B62" s="162"/>
      <c r="C62" s="162"/>
      <c r="D62" s="162"/>
      <c r="E62" s="162"/>
      <c r="F62" s="99" t="s">
        <v>303</v>
      </c>
      <c r="G62" s="99" t="s">
        <v>374</v>
      </c>
      <c r="H62" s="101">
        <v>1530</v>
      </c>
    </row>
    <row r="63" spans="1:8" ht="32" customHeight="1" x14ac:dyDescent="0.2">
      <c r="A63" s="175" t="s">
        <v>375</v>
      </c>
      <c r="B63" s="175"/>
      <c r="C63" s="175"/>
      <c r="D63" s="175"/>
      <c r="E63" s="175"/>
      <c r="F63" s="175"/>
      <c r="G63" s="175"/>
      <c r="H63" s="175"/>
    </row>
    <row r="64" spans="1:8" ht="43" customHeight="1" x14ac:dyDescent="0.2">
      <c r="A64" s="172"/>
      <c r="B64" s="173" t="s">
        <v>376</v>
      </c>
      <c r="C64" s="162" t="s">
        <v>377</v>
      </c>
      <c r="D64" s="162" t="s">
        <v>373</v>
      </c>
      <c r="E64" s="162" t="s">
        <v>338</v>
      </c>
      <c r="F64" s="99" t="s">
        <v>182</v>
      </c>
      <c r="G64" s="99" t="s">
        <v>326</v>
      </c>
      <c r="H64" s="101">
        <v>2745</v>
      </c>
    </row>
    <row r="65" spans="1:8" ht="43" customHeight="1" x14ac:dyDescent="0.2">
      <c r="A65" s="172"/>
      <c r="B65" s="173"/>
      <c r="C65" s="162"/>
      <c r="D65" s="162"/>
      <c r="E65" s="162"/>
      <c r="F65" s="99" t="s">
        <v>303</v>
      </c>
      <c r="G65" s="99" t="s">
        <v>304</v>
      </c>
      <c r="H65" s="101">
        <v>1530</v>
      </c>
    </row>
    <row r="66" spans="1:8" ht="52" customHeight="1" x14ac:dyDescent="0.2">
      <c r="A66" s="166"/>
      <c r="B66" s="176" t="s">
        <v>378</v>
      </c>
      <c r="C66" s="99" t="s">
        <v>379</v>
      </c>
      <c r="D66" s="162" t="s">
        <v>380</v>
      </c>
      <c r="E66" s="162"/>
      <c r="F66" s="162"/>
      <c r="G66" s="162"/>
      <c r="H66" s="101">
        <v>41.4</v>
      </c>
    </row>
    <row r="67" spans="1:8" ht="52" customHeight="1" x14ac:dyDescent="0.2">
      <c r="A67" s="166"/>
      <c r="B67" s="176" t="s">
        <v>378</v>
      </c>
      <c r="C67" s="177" t="s">
        <v>381</v>
      </c>
      <c r="D67" s="162" t="s">
        <v>382</v>
      </c>
      <c r="E67" s="162"/>
      <c r="F67" s="162"/>
      <c r="G67" s="162"/>
      <c r="H67" s="101">
        <v>72</v>
      </c>
    </row>
    <row r="68" spans="1:8" ht="43" customHeight="1" x14ac:dyDescent="0.2">
      <c r="A68" s="178" t="s">
        <v>383</v>
      </c>
      <c r="B68" s="178"/>
      <c r="C68" s="178"/>
      <c r="D68" s="178"/>
      <c r="E68" s="178"/>
      <c r="F68" s="178"/>
      <c r="G68" s="178"/>
      <c r="H68" s="178"/>
    </row>
    <row r="69" spans="1:8" ht="57" customHeight="1" x14ac:dyDescent="0.2">
      <c r="A69" s="179" t="s">
        <v>384</v>
      </c>
      <c r="B69" s="179"/>
      <c r="C69" s="179"/>
      <c r="D69" s="179"/>
      <c r="E69" s="179"/>
      <c r="F69" s="179"/>
      <c r="G69" s="179"/>
      <c r="H69" s="179"/>
    </row>
    <row r="70" spans="1:8" x14ac:dyDescent="0.2">
      <c r="B70" s="118"/>
      <c r="C70" s="180"/>
      <c r="D70" s="181"/>
      <c r="E70" s="180"/>
      <c r="F70" s="180"/>
      <c r="G70" s="180"/>
      <c r="H70" s="180"/>
    </row>
  </sheetData>
  <mergeCells count="84">
    <mergeCell ref="D67:G67"/>
    <mergeCell ref="A68:H68"/>
    <mergeCell ref="A69:H69"/>
    <mergeCell ref="A64:A65"/>
    <mergeCell ref="B64:B65"/>
    <mergeCell ref="C64:C65"/>
    <mergeCell ref="D64:D65"/>
    <mergeCell ref="E64:E65"/>
    <mergeCell ref="D66:G66"/>
    <mergeCell ref="A61:A62"/>
    <mergeCell ref="B61:B62"/>
    <mergeCell ref="C61:C62"/>
    <mergeCell ref="D61:D62"/>
    <mergeCell ref="E61:E62"/>
    <mergeCell ref="A63:H63"/>
    <mergeCell ref="A58:A59"/>
    <mergeCell ref="B58:B59"/>
    <mergeCell ref="C58:C59"/>
    <mergeCell ref="D58:D59"/>
    <mergeCell ref="E58:E59"/>
    <mergeCell ref="A60:H60"/>
    <mergeCell ref="A53:A56"/>
    <mergeCell ref="B53:B56"/>
    <mergeCell ref="C53:C55"/>
    <mergeCell ref="D53:D55"/>
    <mergeCell ref="E53:E56"/>
    <mergeCell ref="A57:H57"/>
    <mergeCell ref="A48:H48"/>
    <mergeCell ref="A49:A52"/>
    <mergeCell ref="B49:B52"/>
    <mergeCell ref="C49:C51"/>
    <mergeCell ref="D49:D51"/>
    <mergeCell ref="E49:E52"/>
    <mergeCell ref="A41:A44"/>
    <mergeCell ref="B41:B44"/>
    <mergeCell ref="C41:C43"/>
    <mergeCell ref="D41:D43"/>
    <mergeCell ref="E41:E44"/>
    <mergeCell ref="A45:A47"/>
    <mergeCell ref="B45:B47"/>
    <mergeCell ref="C45:C46"/>
    <mergeCell ref="D45:D46"/>
    <mergeCell ref="E45:E47"/>
    <mergeCell ref="A33:A36"/>
    <mergeCell ref="B33:B36"/>
    <mergeCell ref="C33:C35"/>
    <mergeCell ref="D33:D35"/>
    <mergeCell ref="E33:E36"/>
    <mergeCell ref="A37:A40"/>
    <mergeCell ref="B37:B40"/>
    <mergeCell ref="C37:C39"/>
    <mergeCell ref="D37:D39"/>
    <mergeCell ref="E37:E40"/>
    <mergeCell ref="A26:A28"/>
    <mergeCell ref="B26:B28"/>
    <mergeCell ref="C26:C27"/>
    <mergeCell ref="D26:D27"/>
    <mergeCell ref="E26:E28"/>
    <mergeCell ref="A29:A32"/>
    <mergeCell ref="B29:B32"/>
    <mergeCell ref="C29:C31"/>
    <mergeCell ref="D29:D31"/>
    <mergeCell ref="E29:E32"/>
    <mergeCell ref="E18:E21"/>
    <mergeCell ref="A22:A25"/>
    <mergeCell ref="B22:B25"/>
    <mergeCell ref="C22:C24"/>
    <mergeCell ref="D22:D24"/>
    <mergeCell ref="E22:E25"/>
    <mergeCell ref="A16:A17"/>
    <mergeCell ref="B16:B17"/>
    <mergeCell ref="A18:A21"/>
    <mergeCell ref="B18:B21"/>
    <mergeCell ref="C18:C20"/>
    <mergeCell ref="D18:D20"/>
    <mergeCell ref="A1:H8"/>
    <mergeCell ref="A9:H9"/>
    <mergeCell ref="A10:H10"/>
    <mergeCell ref="A11:H11"/>
    <mergeCell ref="A13:A15"/>
    <mergeCell ref="B13:B15"/>
    <mergeCell ref="C13:C14"/>
    <mergeCell ref="D13:D14"/>
    <mergeCell ref="E13:E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МЕНЮ</vt:lpstr>
      <vt:lpstr>ORIMA. Склад</vt:lpstr>
      <vt:lpstr>ORIMA. Заказ</vt:lpstr>
      <vt:lpstr>BORGE</vt:lpstr>
      <vt:lpstr>GRAND LINE</vt:lpstr>
      <vt:lpstr>FARACS</vt:lpstr>
      <vt:lpstr>РУСЬ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пользователь Microsoft Office</cp:lastModifiedBy>
  <cp:lastPrinted>2019-04-22T19:47:51Z</cp:lastPrinted>
  <dcterms:created xsi:type="dcterms:W3CDTF">2019-04-19T07:10:47Z</dcterms:created>
  <dcterms:modified xsi:type="dcterms:W3CDTF">2020-05-28T14:07:55Z</dcterms:modified>
</cp:coreProperties>
</file>